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NLJ\2025 ENLJ\SPV\ENLJ-SPV-173-25 Pregledi in preizkusi opreme pod tlakom po sklopih\objava\"/>
    </mc:Choice>
  </mc:AlternateContent>
  <xr:revisionPtr revIDLastSave="0" documentId="13_ncr:1_{E640A12F-3D95-4EF6-8C33-5423BE19346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ACIJA" sheetId="8" r:id="rId1"/>
    <sheet name="1. sklop Enota TETOL" sheetId="2" r:id="rId2"/>
    <sheet name="2. sklop Enota V62" sheetId="6" r:id="rId3"/>
    <sheet name="3. sklop MRP IN CNG" sheetId="7" r:id="rId4"/>
  </sheets>
  <definedNames>
    <definedName name="OLE_LINK5" localSheetId="0">REKAPITULACIJA!$A$9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0" i="2" l="1"/>
  <c r="A81" i="2"/>
  <c r="A82" i="2"/>
  <c r="A83" i="2"/>
  <c r="A84" i="2"/>
  <c r="A85" i="2"/>
  <c r="A86" i="2"/>
  <c r="B86" i="2"/>
  <c r="B85" i="2"/>
  <c r="B84" i="2"/>
  <c r="B83" i="2"/>
  <c r="F45" i="2"/>
  <c r="H45" i="2" s="1"/>
  <c r="F44" i="2"/>
  <c r="H44" i="2" s="1"/>
  <c r="F43" i="2"/>
  <c r="H43" i="2" s="1"/>
  <c r="F42" i="2"/>
  <c r="H42" i="2" s="1"/>
  <c r="F53" i="2"/>
  <c r="H53" i="2" s="1"/>
  <c r="F52" i="2"/>
  <c r="H52" i="2" s="1"/>
  <c r="F51" i="2"/>
  <c r="H51" i="2" s="1"/>
  <c r="F60" i="2"/>
  <c r="H60" i="2" s="1"/>
  <c r="F59" i="2"/>
  <c r="H59" i="2" s="1"/>
  <c r="F6" i="2"/>
  <c r="F7" i="2"/>
  <c r="F8" i="2"/>
  <c r="F9" i="2"/>
  <c r="F10" i="2"/>
  <c r="H46" i="2" l="1"/>
  <c r="G83" i="2" s="1"/>
  <c r="H54" i="2"/>
  <c r="G84" i="2" s="1"/>
  <c r="H61" i="2"/>
  <c r="G85" i="2" s="1"/>
  <c r="H6" i="2" l="1"/>
  <c r="G7" i="7" l="1"/>
  <c r="F61" i="6"/>
  <c r="F91" i="6" l="1"/>
  <c r="H91" i="6" s="1"/>
  <c r="F88" i="6"/>
  <c r="H88" i="6" s="1"/>
  <c r="F85" i="6"/>
  <c r="H85" i="6" s="1"/>
  <c r="F80" i="6"/>
  <c r="H80" i="6" s="1"/>
  <c r="F76" i="6"/>
  <c r="H76" i="6" s="1"/>
  <c r="F72" i="6"/>
  <c r="H72" i="6" s="1"/>
  <c r="F67" i="6"/>
  <c r="H67" i="6" s="1"/>
  <c r="H61" i="6"/>
  <c r="H62" i="6" s="1"/>
  <c r="F54" i="6"/>
  <c r="H54" i="6" s="1"/>
  <c r="F53" i="6"/>
  <c r="H53" i="6" s="1"/>
  <c r="F52" i="6"/>
  <c r="H52" i="6" s="1"/>
  <c r="F51" i="6"/>
  <c r="H51" i="6" s="1"/>
  <c r="F50" i="6"/>
  <c r="H50" i="6" s="1"/>
  <c r="F49" i="6"/>
  <c r="H49" i="6" s="1"/>
  <c r="F48" i="6"/>
  <c r="H48" i="6" s="1"/>
  <c r="F47" i="6"/>
  <c r="H47" i="6" s="1"/>
  <c r="F46" i="6"/>
  <c r="H46" i="6" s="1"/>
  <c r="F45" i="6"/>
  <c r="H45" i="6" s="1"/>
  <c r="F44" i="6"/>
  <c r="H44" i="6" s="1"/>
  <c r="F43" i="6"/>
  <c r="H43" i="6" s="1"/>
  <c r="F42" i="6"/>
  <c r="H42" i="6" s="1"/>
  <c r="F41" i="6"/>
  <c r="H41" i="6" s="1"/>
  <c r="F40" i="6"/>
  <c r="H40" i="6" s="1"/>
  <c r="F39" i="6"/>
  <c r="H39" i="6" s="1"/>
  <c r="F33" i="6"/>
  <c r="H33" i="6" s="1"/>
  <c r="F32" i="6"/>
  <c r="H32" i="6" s="1"/>
  <c r="F31" i="6"/>
  <c r="H31" i="6" s="1"/>
  <c r="F30" i="6"/>
  <c r="H30" i="6" s="1"/>
  <c r="F29" i="6"/>
  <c r="H29" i="6" s="1"/>
  <c r="F28" i="6"/>
  <c r="H28" i="6" s="1"/>
  <c r="F8" i="6"/>
  <c r="H8" i="6" s="1"/>
  <c r="F9" i="6"/>
  <c r="H9" i="6" s="1"/>
  <c r="F10" i="6"/>
  <c r="H10" i="6" s="1"/>
  <c r="F11" i="6"/>
  <c r="H11" i="6" s="1"/>
  <c r="F12" i="6"/>
  <c r="H12" i="6" s="1"/>
  <c r="F13" i="6"/>
  <c r="H13" i="6" s="1"/>
  <c r="F14" i="6"/>
  <c r="H14" i="6" s="1"/>
  <c r="F15" i="6"/>
  <c r="H15" i="6" s="1"/>
  <c r="F16" i="6"/>
  <c r="H16" i="6" s="1"/>
  <c r="F17" i="6"/>
  <c r="H17" i="6" s="1"/>
  <c r="F18" i="6"/>
  <c r="H18" i="6" s="1"/>
  <c r="F19" i="6"/>
  <c r="H19" i="6" s="1"/>
  <c r="F20" i="6"/>
  <c r="H20" i="6" s="1"/>
  <c r="F21" i="6"/>
  <c r="H21" i="6" s="1"/>
  <c r="F22" i="6"/>
  <c r="H22" i="6" s="1"/>
  <c r="F7" i="6"/>
  <c r="H7" i="6" s="1"/>
  <c r="B102" i="6"/>
  <c r="B101" i="6"/>
  <c r="B100" i="6"/>
  <c r="B99" i="6"/>
  <c r="B98" i="6"/>
  <c r="A96" i="6"/>
  <c r="B82" i="2"/>
  <c r="B81" i="2"/>
  <c r="B80" i="2"/>
  <c r="A78" i="2"/>
  <c r="H34" i="6" l="1"/>
  <c r="H55" i="6"/>
  <c r="H23" i="6"/>
  <c r="H93" i="6"/>
  <c r="F75" i="2"/>
  <c r="H75" i="2" s="1"/>
  <c r="F74" i="2"/>
  <c r="H74" i="2" s="1"/>
  <c r="F73" i="2"/>
  <c r="H73" i="2" s="1"/>
  <c r="F72" i="2"/>
  <c r="H72" i="2" s="1"/>
  <c r="F71" i="2"/>
  <c r="H71" i="2" s="1"/>
  <c r="F70" i="2"/>
  <c r="H70" i="2" s="1"/>
  <c r="F69" i="2"/>
  <c r="H69" i="2" s="1"/>
  <c r="F68" i="2"/>
  <c r="H68" i="2" s="1"/>
  <c r="F67" i="2"/>
  <c r="H67" i="2" s="1"/>
  <c r="F66" i="2"/>
  <c r="H66" i="2" s="1"/>
  <c r="F36" i="2"/>
  <c r="H36" i="2" s="1"/>
  <c r="F35" i="2"/>
  <c r="H35" i="2" s="1"/>
  <c r="F17" i="2"/>
  <c r="H17" i="2" s="1"/>
  <c r="F18" i="2"/>
  <c r="H18" i="2" s="1"/>
  <c r="F19" i="2"/>
  <c r="H19" i="2" s="1"/>
  <c r="F20" i="2"/>
  <c r="H20" i="2" s="1"/>
  <c r="F21" i="2"/>
  <c r="H21" i="2" s="1"/>
  <c r="F22" i="2"/>
  <c r="H22" i="2" s="1"/>
  <c r="F23" i="2"/>
  <c r="H23" i="2" s="1"/>
  <c r="F24" i="2"/>
  <c r="H24" i="2" s="1"/>
  <c r="F25" i="2"/>
  <c r="H25" i="2" s="1"/>
  <c r="F26" i="2"/>
  <c r="H26" i="2" s="1"/>
  <c r="F27" i="2"/>
  <c r="H27" i="2" s="1"/>
  <c r="F28" i="2"/>
  <c r="H28" i="2" s="1"/>
  <c r="F29" i="2"/>
  <c r="H29" i="2" s="1"/>
  <c r="F16" i="2"/>
  <c r="H16" i="2" s="1"/>
  <c r="H7" i="2"/>
  <c r="H8" i="2"/>
  <c r="H9" i="2"/>
  <c r="H10" i="2"/>
  <c r="H37" i="2" l="1"/>
  <c r="G82" i="2" s="1"/>
  <c r="H76" i="2"/>
  <c r="G86" i="2" s="1"/>
  <c r="H30" i="2"/>
  <c r="G81" i="2" s="1"/>
  <c r="G8" i="7"/>
  <c r="I8" i="7" s="1"/>
  <c r="G9" i="7"/>
  <c r="I9" i="7" s="1"/>
  <c r="G10" i="7"/>
  <c r="I10" i="7" s="1"/>
  <c r="G11" i="7"/>
  <c r="I11" i="7" s="1"/>
  <c r="G12" i="7"/>
  <c r="I12" i="7" s="1"/>
  <c r="G13" i="7"/>
  <c r="I13" i="7" s="1"/>
  <c r="I7" i="7"/>
  <c r="G101" i="6"/>
  <c r="I14" i="7" l="1"/>
  <c r="C16" i="8" s="1"/>
  <c r="G100" i="6"/>
  <c r="G98" i="6"/>
  <c r="G99" i="6"/>
  <c r="G102" i="6"/>
  <c r="G103" i="6" l="1"/>
  <c r="C15" i="8" s="1"/>
  <c r="H11" i="2" l="1"/>
  <c r="G80" i="2" s="1"/>
  <c r="G87" i="2" s="1"/>
  <c r="C14" i="8" s="1"/>
</calcChain>
</file>

<file path=xl/sharedStrings.xml><?xml version="1.0" encoding="utf-8"?>
<sst xmlns="http://schemas.openxmlformats.org/spreadsheetml/2006/main" count="323" uniqueCount="181">
  <si>
    <t>1.</t>
  </si>
  <si>
    <t>Preizkus varnostnih ventilov v laboratoriju "off line"</t>
  </si>
  <si>
    <t>Zap. št.</t>
  </si>
  <si>
    <t>Opis storitve</t>
  </si>
  <si>
    <t>1.1</t>
  </si>
  <si>
    <t>DN 20/20 PN 40</t>
  </si>
  <si>
    <t>1.2</t>
  </si>
  <si>
    <t>DN 20/32 PN 16</t>
  </si>
  <si>
    <t>1.3</t>
  </si>
  <si>
    <t>DN 20/32 PN 40</t>
  </si>
  <si>
    <t>1.4</t>
  </si>
  <si>
    <t>DN 25/25 PN 40</t>
  </si>
  <si>
    <t>1.5</t>
  </si>
  <si>
    <t>DN 25/40 PN 16</t>
  </si>
  <si>
    <t>DN 25/40 PN 40</t>
  </si>
  <si>
    <t>DN 32/50 PN 40</t>
  </si>
  <si>
    <t>DN 40/65 PN 16</t>
  </si>
  <si>
    <t>DN 50/80 PN 16</t>
  </si>
  <si>
    <t>DN 50/80 PN 40</t>
  </si>
  <si>
    <t>DN 65/100 PN 16</t>
  </si>
  <si>
    <t>DN 65/100 PN 40</t>
  </si>
  <si>
    <t>DN 80/125 PN 40</t>
  </si>
  <si>
    <t>DN 100/150 PN 16</t>
  </si>
  <si>
    <t>DN 125/200 PN 40</t>
  </si>
  <si>
    <t>DN 150/250 PN 40</t>
  </si>
  <si>
    <t>2.</t>
  </si>
  <si>
    <t>Preizkus varnostnih ventilov med obratovanjem "on line"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</si>
  <si>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</si>
  <si>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</si>
  <si>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</si>
  <si>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</si>
  <si>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</si>
  <si>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</si>
  <si>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</si>
  <si>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</si>
  <si>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</si>
  <si>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</si>
  <si>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</si>
  <si>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</si>
  <si>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</si>
  <si>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</si>
  <si>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</t>
  </si>
  <si>
    <t>3.1</t>
  </si>
  <si>
    <t>3.2</t>
  </si>
  <si>
    <t>4.</t>
  </si>
  <si>
    <t>Preizkus manometrov</t>
  </si>
  <si>
    <t>4.1</t>
  </si>
  <si>
    <t>5.</t>
  </si>
  <si>
    <t>Pregled opreme pod tlakom</t>
  </si>
  <si>
    <t>Uvodni pregled tlačne opreme</t>
  </si>
  <si>
    <t>Izvedba uvodnega pregleda</t>
  </si>
  <si>
    <t>Izdelava poročila in potrdila o pregledu ter evidenčnega lista s pridobitvijo evidenčne številke</t>
  </si>
  <si>
    <t>Izdelava kataloga ukrepov in programa periodičnih pregledov</t>
  </si>
  <si>
    <t>Namestitev nalepke o pregledu</t>
  </si>
  <si>
    <t>Zunanji pregled tlačne opreme</t>
  </si>
  <si>
    <t>Izvedba zunanjega pregleda</t>
  </si>
  <si>
    <t>Izdelava poročila in potrdila o pregledu</t>
  </si>
  <si>
    <t>Zunanji in notranji pregled tlačne opreme</t>
  </si>
  <si>
    <t>Izvedba zunanjega in notranjega pregleda</t>
  </si>
  <si>
    <t>Zunanji in notranji pregled ter tlačni preizkus tlačne opreme</t>
  </si>
  <si>
    <t xml:space="preserve">Izvedba tlačnega preizkusa </t>
  </si>
  <si>
    <t>Izdelava poročila in potrdila o pregledu in preizkusu</t>
  </si>
  <si>
    <t>Izredni zunanji in notranji pregled tlačne opreme</t>
  </si>
  <si>
    <t>Izvedba izrednega zunanjega in notranjega pregleda</t>
  </si>
  <si>
    <t>Izredni tlačni preizkus tlačne opreme</t>
  </si>
  <si>
    <t xml:space="preserve">Izvedba izrednega tlačnega preizkusa </t>
  </si>
  <si>
    <t>Izdelava poročila in potrdila o preizkusu</t>
  </si>
  <si>
    <t>Vodenje evidence opreme pod tlakom za posamezno enoto opreme pod tlakom</t>
  </si>
  <si>
    <t xml:space="preserve">Vodenje evidence opreme pod tlakom </t>
  </si>
  <si>
    <t>p * V (bar*l)</t>
  </si>
  <si>
    <t>uvodni pregled TP</t>
  </si>
  <si>
    <t>do 10.000</t>
  </si>
  <si>
    <t>zunanji pregled TP</t>
  </si>
  <si>
    <t>notranji pregled TP</t>
  </si>
  <si>
    <t>trdnostni preskus TP</t>
  </si>
  <si>
    <t>pregled varnostnih ventilov</t>
  </si>
  <si>
    <t>dimenzija od 0-2 "</t>
  </si>
  <si>
    <t>pregled manometrov</t>
  </si>
  <si>
    <t>Tlačne posode</t>
  </si>
  <si>
    <t>Evidenčni list za novo oz. še neprijavljeno opremo</t>
  </si>
  <si>
    <t>Sprememba evidenčnega lista zaradi menjave kontrolnega organa</t>
  </si>
  <si>
    <t>Priprava vloge inšpektoratu in pridobitev dokumentacije</t>
  </si>
  <si>
    <t>Katalog ukrepov</t>
  </si>
  <si>
    <t>Katalog ukrepov s pripravo posebnega programa pregledov (NDE)</t>
  </si>
  <si>
    <t>Uvodni pregled za novo oz. še neprijavljeno opremo</t>
  </si>
  <si>
    <t>Uvodni pregled zaradi menjave kontrolnega organa</t>
  </si>
  <si>
    <t>Zunanji pregled do 10000 L</t>
  </si>
  <si>
    <t>Zunanji in notranji pregled do 10000 L</t>
  </si>
  <si>
    <t>Zunanji in notranji pregled ter tlačni preizkus do 10000 L</t>
  </si>
  <si>
    <t>Zunanji pregled nad 10000 L</t>
  </si>
  <si>
    <t>Zunanji in notranji pregled nad 10000 L</t>
  </si>
  <si>
    <t>Zunanji in notranji pregled ter tlačni preizkus nad 10000 L</t>
  </si>
  <si>
    <t>Notranji pregled in/ali tlačni preizkus</t>
  </si>
  <si>
    <t>Izredni notranji pregled in/ali tlačni preizkus po odpravi pomankljivosti</t>
  </si>
  <si>
    <t>Izredni zunanji pregled do 10000 L po odpravi pomankljivosti</t>
  </si>
  <si>
    <t>Izredni zunanji in notranji pregled do 10000 L po odpravi pomankljivosti</t>
  </si>
  <si>
    <t>Izredni zunanji in notranji pregled ter tlačni preizkus do 10000 L po odpravi pomankljivosti</t>
  </si>
  <si>
    <t>Izredni zunanji pregled nad 10000 L po odpravi pomankljivosti</t>
  </si>
  <si>
    <t>Izredni zunanji in notranji pregled nad 10000 L po odpravi pomankljivosti</t>
  </si>
  <si>
    <t>Izredni zunanji in notranji pregled ter tlačni preizkus nad 10000 L po odpravi pomankljivosti</t>
  </si>
  <si>
    <t>Varnostni ventili</t>
  </si>
  <si>
    <t>4.2</t>
  </si>
  <si>
    <t>4.3</t>
  </si>
  <si>
    <t>4.4</t>
  </si>
  <si>
    <t>Navojni varnostni ventil</t>
  </si>
  <si>
    <t>Navojni varnostni ventil, ponovni pregled po odpravi pomankljivosti</t>
  </si>
  <si>
    <t>do DN 25</t>
  </si>
  <si>
    <t>do DN25, ponovni pregled po odpravi pomankljivosti</t>
  </si>
  <si>
    <t>do DN 50</t>
  </si>
  <si>
    <t>do DN50, ponovni pregled po odpravi pomankljivosti</t>
  </si>
  <si>
    <t>do DN 100</t>
  </si>
  <si>
    <t>do DN100, ponovni pregled po odpravi pomankljivosti</t>
  </si>
  <si>
    <t>nad DN 100</t>
  </si>
  <si>
    <t>nad DN 100, ponovni pregled po odpravi pomankljivosti</t>
  </si>
  <si>
    <t>Pregledi in preizkusi opreme pod tlakom po sklopih</t>
  </si>
  <si>
    <t>REKAPITULACIJA</t>
  </si>
  <si>
    <t>SKLOPI</t>
  </si>
  <si>
    <t>1. SKLOP</t>
  </si>
  <si>
    <t>2. SKLOP</t>
  </si>
  <si>
    <t>3. SKLOP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</si>
  <si>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</si>
  <si>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</si>
  <si>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</si>
  <si>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</si>
  <si>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</si>
  <si>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enota TE-TOL: Preizkus varnostnih ventilov in pregled opreme pod tlakom</t>
  </si>
  <si>
    <t>enota TOŠ: Preizkus varnostnih ventilov, popravilo varnostnih ventilov, preizkus manometrov in pregled opreme pod tlakom</t>
  </si>
  <si>
    <t>1. sklop: enota TE-TOL: Preizkus varnostnih ventilov in pregled opreme pod tlakom</t>
  </si>
  <si>
    <t>Cena na enoto mere
v EUR brez DDV</t>
  </si>
  <si>
    <t>Cena skupaj
v EUR brez DDV</t>
  </si>
  <si>
    <t>okvirne količine  za 2 leti
[pregledi]</t>
  </si>
  <si>
    <t>SKUPAJ 1. SKLOP:</t>
  </si>
  <si>
    <t>2. sklop: enota TOŠ: Preizkus varnostnih ventilov, popravilo varnostnih ventilov, preizkus manometrov in pregled opreme pod tlakom</t>
  </si>
  <si>
    <t>SKUPAJ 2. SKLOP:</t>
  </si>
  <si>
    <t>Opis storitev: v polnilnicah stisnjenega zemeljskega plina</t>
  </si>
  <si>
    <t>SKUPAJ tlačne posode</t>
  </si>
  <si>
    <t>SKUPAJ pregledi:</t>
  </si>
  <si>
    <t>SKUPAJ Varnostni ventili:</t>
  </si>
  <si>
    <t>SKUPAJ popravilo varnostnih ventilov:</t>
  </si>
  <si>
    <t>SKUPAJ preizkus manometrov:</t>
  </si>
  <si>
    <t>SKUPAJ preizkus opreme pod tlakom:</t>
  </si>
  <si>
    <t>VREDNOST ZA 
2 LETI
EUR brez DDV</t>
  </si>
  <si>
    <t>Pregledi opreme pod tlakom na merilno regulacijskih postajah (MRP) in polnilnicah s stisnjenim zemeljskim plinom (CNG)</t>
  </si>
  <si>
    <t>3. sklop: Pregledi opreme pod tlakom na merilno regulacijskih postajah (MRP) in polnilnicah s stisnjenim zemeljskim plinom (CNG)</t>
  </si>
  <si>
    <t>SKUPAJ 3. SKLOP - Pregledi opreme pod tlakom na MRP in polnilnicah s CNG:</t>
  </si>
  <si>
    <t>SKUPAJ preizkusi varnostnih ventilov v laboratoriju "off line":</t>
  </si>
  <si>
    <t>SKUPAJ preizkus varnostnih ventilov med obratovanjem "on line":</t>
  </si>
  <si>
    <t>SKUPAJ pregledi s pomočjo alternativne metode NDE:</t>
  </si>
  <si>
    <t>ŠT. JAVNEGA NAROČILA: JPE-SPV-173/23</t>
  </si>
  <si>
    <t>Število pregledov v letu 2025</t>
  </si>
  <si>
    <t>Uvodni pregled z evidenčnim listom in katalogom ukrepov zaradi menjave kontrolnega organa</t>
  </si>
  <si>
    <t>Število pregledov v letu 2026</t>
  </si>
  <si>
    <t>Število pregledov v letu 2027</t>
  </si>
  <si>
    <t>Pregledi s pomočjo alternativne metode (NDE) - tlačne posode</t>
  </si>
  <si>
    <t>Pregledi - tlačne posode</t>
  </si>
  <si>
    <t>Cevovodi</t>
  </si>
  <si>
    <t>Pregledi - cevovodi</t>
  </si>
  <si>
    <t>Zunanji pregled</t>
  </si>
  <si>
    <t>Izredni zunanji pregled po odpravi pomankljivosti</t>
  </si>
  <si>
    <t>5.1</t>
  </si>
  <si>
    <t>5.2</t>
  </si>
  <si>
    <t>5.3</t>
  </si>
  <si>
    <t>Pregledi s pomočjo alternativne metode (NDE) - cevovodi</t>
  </si>
  <si>
    <t>6.</t>
  </si>
  <si>
    <t>6.1</t>
  </si>
  <si>
    <t>6.2</t>
  </si>
  <si>
    <t>Tlačni preizkus</t>
  </si>
  <si>
    <t>Izredni tlačni preizkus po odpravi pomankljivosti</t>
  </si>
  <si>
    <t>7.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</si>
  <si>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</si>
  <si>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</si>
  <si>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</si>
  <si>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</si>
  <si>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</si>
  <si>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</si>
  <si>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</si>
  <si>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</si>
  <si>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</si>
  <si>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</si>
  <si>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Popravilo varnostnih ventilov (ocenjena količina)</t>
  </si>
  <si>
    <t>Manometer ; klasa &gt; 1,0, območje 0-60 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</si>
</sst>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S_I_T_-;\-* #,##0.00\ _S_I_T_-;_-* &quot;-&quot;??\ _S_I_T_-;_-@_-"/>
    <numFmt numFmtId="165" formatCode="#,##0.00\ [$EUR]"/>
    <numFmt numFmtId="166" formatCode="#,##0.0000"/>
  </numFmts>
  <fonts count="3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Tahoma"/>
      <family val="2"/>
      <charset val="238"/>
    </font>
    <font>
      <b/>
      <sz val="16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4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Tahoma"/>
      <family val="2"/>
      <charset val="238"/>
    </font>
    <font>
      <b/>
      <sz val="14"/>
      <name val="Tahoma"/>
      <family val="2"/>
      <charset val="238"/>
    </font>
    <font>
      <b/>
      <sz val="11"/>
      <name val="Tahoma"/>
      <family val="2"/>
      <charset val="238"/>
    </font>
    <font>
      <b/>
      <sz val="12"/>
      <color rgb="FF000000"/>
      <name val="Tahoma"/>
      <family val="2"/>
      <charset val="238"/>
    </font>
    <font>
      <sz val="14"/>
      <name val="Tahoma"/>
      <family val="2"/>
      <charset val="238"/>
    </font>
    <font>
      <b/>
      <sz val="10"/>
      <name val="Tahoma"/>
      <family val="2"/>
      <charset val="238"/>
    </font>
    <font>
      <sz val="11"/>
      <color theme="2" tint="-0.249977111117893"/>
      <name val="Calibri"/>
      <family val="2"/>
      <charset val="238"/>
      <scheme val="minor"/>
    </font>
    <font>
      <b/>
      <sz val="9"/>
      <color theme="2" tint="-0.249977111117893"/>
      <name val="Tahoma"/>
      <family val="2"/>
      <charset val="238"/>
    </font>
    <font>
      <b/>
      <sz val="10"/>
      <color theme="2" tint="-0.249977111117893"/>
      <name val="Tahoma"/>
      <family val="2"/>
      <charset val="238"/>
    </font>
    <font>
      <b/>
      <sz val="11"/>
      <color theme="2" tint="-0.249977111117893"/>
      <name val="Tahoma"/>
      <family val="2"/>
      <charset val="238"/>
    </font>
    <font>
      <sz val="16"/>
      <color theme="2" tint="-0.249977111117893"/>
      <name val="Tahoma"/>
      <family val="2"/>
      <charset val="238"/>
    </font>
    <font>
      <sz val="14"/>
      <color theme="2" tint="-0.249977111117893"/>
      <name val="Tahoma"/>
      <family val="2"/>
      <charset val="238"/>
    </font>
    <font>
      <sz val="10"/>
      <name val="Tahoma"/>
      <family val="2"/>
      <charset val="238"/>
    </font>
    <font>
      <sz val="9"/>
      <color theme="2" tint="-0.249977111117893"/>
      <name val="Tahoma"/>
      <family val="2"/>
      <charset val="238"/>
    </font>
    <font>
      <b/>
      <sz val="11"/>
      <color theme="2" tint="-0.249977111117893"/>
      <name val="Calibri"/>
      <family val="2"/>
      <charset val="238"/>
      <scheme val="minor"/>
    </font>
    <font>
      <b/>
      <sz val="14"/>
      <color theme="1"/>
      <name val="Tahoma"/>
      <family val="2"/>
      <charset val="238"/>
    </font>
    <font>
      <sz val="11"/>
      <color theme="2" tint="-0.249977111117893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2" tint="-0.249977111117893"/>
      <name val="Tahoma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164" fontId="12" fillId="0" borderId="0" applyFont="0" applyFill="0" applyBorder="0" applyAlignment="0" applyProtection="0"/>
  </cellStyleXfs>
  <cellXfs count="171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0" xfId="0" applyFont="1"/>
    <xf numFmtId="4" fontId="2" fillId="0" borderId="0" xfId="0" applyNumberFormat="1" applyFont="1"/>
    <xf numFmtId="0" fontId="0" fillId="0" borderId="0" xfId="0" applyFont="1"/>
    <xf numFmtId="4" fontId="4" fillId="0" borderId="0" xfId="0" applyNumberFormat="1" applyFont="1"/>
    <xf numFmtId="0" fontId="5" fillId="0" borderId="0" xfId="0" applyFont="1"/>
    <xf numFmtId="4" fontId="5" fillId="0" borderId="0" xfId="0" applyNumberFormat="1" applyFont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right" vertical="center" wrapText="1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ont="1" applyBorder="1"/>
    <xf numFmtId="0" fontId="11" fillId="0" borderId="0" xfId="0" applyFont="1" applyAlignment="1">
      <alignment horizontal="right"/>
    </xf>
    <xf numFmtId="0" fontId="0" fillId="0" borderId="0" xfId="0"/>
    <xf numFmtId="0" fontId="8" fillId="0" borderId="0" xfId="0" applyFont="1" applyBorder="1" applyAlignment="1">
      <alignment horizontal="right" vertical="center" wrapText="1"/>
    </xf>
    <xf numFmtId="0" fontId="13" fillId="0" borderId="0" xfId="1" applyFont="1"/>
    <xf numFmtId="0" fontId="15" fillId="0" borderId="0" xfId="1" applyFont="1" applyAlignment="1">
      <alignment horizontal="left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justify"/>
    </xf>
    <xf numFmtId="0" fontId="13" fillId="0" borderId="1" xfId="1" applyFont="1" applyBorder="1" applyAlignment="1">
      <alignment horizontal="center" wrapText="1"/>
    </xf>
    <xf numFmtId="0" fontId="13" fillId="0" borderId="1" xfId="1" applyFont="1" applyBorder="1"/>
    <xf numFmtId="0" fontId="13" fillId="0" borderId="1" xfId="1" applyFont="1" applyBorder="1" applyAlignment="1">
      <alignment horizontal="justify"/>
    </xf>
    <xf numFmtId="4" fontId="13" fillId="0" borderId="1" xfId="1" applyNumberFormat="1" applyFont="1" applyBorder="1"/>
    <xf numFmtId="4" fontId="13" fillId="0" borderId="0" xfId="1" applyNumberFormat="1" applyFont="1"/>
    <xf numFmtId="0" fontId="13" fillId="0" borderId="0" xfId="1" applyFont="1" applyBorder="1"/>
    <xf numFmtId="0" fontId="13" fillId="0" borderId="0" xfId="1" applyFont="1" applyFill="1" applyBorder="1"/>
    <xf numFmtId="4" fontId="13" fillId="0" borderId="0" xfId="1" applyNumberFormat="1" applyFont="1" applyBorder="1"/>
    <xf numFmtId="0" fontId="17" fillId="0" borderId="0" xfId="1" applyFont="1" applyBorder="1" applyAlignment="1">
      <alignment horizontal="left"/>
    </xf>
    <xf numFmtId="0" fontId="17" fillId="0" borderId="0" xfId="1" applyFont="1" applyBorder="1"/>
    <xf numFmtId="165" fontId="17" fillId="0" borderId="0" xfId="1" applyNumberFormat="1" applyFont="1" applyBorder="1"/>
    <xf numFmtId="0" fontId="13" fillId="0" borderId="0" xfId="1" applyFont="1" applyAlignment="1">
      <alignment vertical="top"/>
    </xf>
    <xf numFmtId="4" fontId="13" fillId="0" borderId="0" xfId="1" applyNumberFormat="1" applyFont="1" applyAlignment="1">
      <alignment horizontal="center"/>
    </xf>
    <xf numFmtId="1" fontId="13" fillId="0" borderId="0" xfId="1" applyNumberFormat="1" applyFont="1" applyAlignment="1">
      <alignment horizontal="center"/>
    </xf>
    <xf numFmtId="166" fontId="13" fillId="0" borderId="0" xfId="1" applyNumberFormat="1" applyFont="1" applyAlignment="1">
      <alignment horizontal="right"/>
    </xf>
    <xf numFmtId="4" fontId="13" fillId="0" borderId="0" xfId="1" applyNumberFormat="1" applyFont="1" applyAlignment="1">
      <alignment horizontal="right"/>
    </xf>
    <xf numFmtId="0" fontId="13" fillId="0" borderId="0" xfId="1" applyFont="1" applyAlignment="1">
      <alignment horizontal="left" vertical="top"/>
    </xf>
    <xf numFmtId="4" fontId="13" fillId="0" borderId="0" xfId="1" applyNumberFormat="1" applyFont="1" applyAlignment="1">
      <alignment horizontal="left"/>
    </xf>
    <xf numFmtId="0" fontId="13" fillId="0" borderId="0" xfId="1" applyFont="1" applyAlignment="1">
      <alignment horizontal="left"/>
    </xf>
    <xf numFmtId="0" fontId="7" fillId="0" borderId="0" xfId="0" applyFont="1" applyBorder="1" applyAlignment="1">
      <alignment horizontal="justify" vertical="center" wrapText="1"/>
    </xf>
    <xf numFmtId="0" fontId="5" fillId="0" borderId="0" xfId="0" applyFont="1" applyAlignment="1">
      <alignment horizontal="justify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20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1" fillId="0" borderId="1" xfId="0" applyNumberFormat="1" applyFont="1" applyBorder="1"/>
    <xf numFmtId="4" fontId="6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justify"/>
    </xf>
    <xf numFmtId="4" fontId="25" fillId="0" borderId="0" xfId="0" applyNumberFormat="1" applyFont="1" applyAlignment="1">
      <alignment horizontal="right" vertical="center"/>
    </xf>
    <xf numFmtId="0" fontId="25" fillId="0" borderId="0" xfId="0" applyFont="1"/>
    <xf numFmtId="0" fontId="18" fillId="0" borderId="0" xfId="0" applyFont="1" applyAlignment="1">
      <alignment horizontal="left" vertical="center"/>
    </xf>
    <xf numFmtId="0" fontId="25" fillId="0" borderId="5" xfId="0" applyFont="1" applyBorder="1" applyAlignment="1">
      <alignment horizontal="left"/>
    </xf>
    <xf numFmtId="0" fontId="25" fillId="0" borderId="7" xfId="0" applyFont="1" applyBorder="1" applyAlignment="1">
      <alignment horizontal="center" vertical="center"/>
    </xf>
    <xf numFmtId="4" fontId="25" fillId="0" borderId="7" xfId="0" applyNumberFormat="1" applyFont="1" applyBorder="1" applyAlignment="1">
      <alignment horizontal="right" vertical="center"/>
    </xf>
    <xf numFmtId="0" fontId="25" fillId="0" borderId="7" xfId="0" applyFont="1" applyBorder="1"/>
    <xf numFmtId="0" fontId="25" fillId="0" borderId="6" xfId="0" applyFont="1" applyBorder="1"/>
    <xf numFmtId="4" fontId="25" fillId="0" borderId="6" xfId="0" applyNumberFormat="1" applyFont="1" applyBorder="1" applyAlignment="1">
      <alignment horizontal="right" vertical="center"/>
    </xf>
    <xf numFmtId="0" fontId="25" fillId="0" borderId="8" xfId="0" applyFont="1" applyBorder="1" applyAlignment="1">
      <alignment horizontal="left"/>
    </xf>
    <xf numFmtId="0" fontId="25" fillId="0" borderId="9" xfId="0" applyFont="1" applyBorder="1" applyAlignment="1">
      <alignment horizontal="center" vertical="center"/>
    </xf>
    <xf numFmtId="4" fontId="25" fillId="0" borderId="9" xfId="0" applyNumberFormat="1" applyFont="1" applyBorder="1" applyAlignment="1">
      <alignment horizontal="right" vertical="center"/>
    </xf>
    <xf numFmtId="0" fontId="25" fillId="0" borderId="9" xfId="0" applyFont="1" applyBorder="1"/>
    <xf numFmtId="0" fontId="25" fillId="0" borderId="10" xfId="0" applyFont="1" applyBorder="1"/>
    <xf numFmtId="4" fontId="25" fillId="0" borderId="11" xfId="0" applyNumberFormat="1" applyFont="1" applyBorder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18" fillId="0" borderId="5" xfId="0" applyFont="1" applyBorder="1" applyAlignment="1">
      <alignment horizontal="justify"/>
    </xf>
    <xf numFmtId="0" fontId="18" fillId="0" borderId="7" xfId="0" applyFont="1" applyBorder="1" applyAlignment="1">
      <alignment horizontal="center" vertical="center"/>
    </xf>
    <xf numFmtId="4" fontId="18" fillId="0" borderId="7" xfId="0" applyNumberFormat="1" applyFont="1" applyBorder="1" applyAlignment="1">
      <alignment horizontal="right" vertical="center"/>
    </xf>
    <xf numFmtId="0" fontId="18" fillId="0" borderId="7" xfId="0" applyFont="1" applyBorder="1"/>
    <xf numFmtId="0" fontId="18" fillId="0" borderId="6" xfId="0" applyFont="1" applyBorder="1"/>
    <xf numFmtId="4" fontId="18" fillId="0" borderId="6" xfId="0" applyNumberFormat="1" applyFont="1" applyBorder="1" applyAlignment="1">
      <alignment horizontal="right" vertical="center"/>
    </xf>
    <xf numFmtId="0" fontId="18" fillId="0" borderId="0" xfId="0" applyFont="1"/>
    <xf numFmtId="4" fontId="19" fillId="0" borderId="0" xfId="0" applyNumberFormat="1" applyFont="1" applyAlignment="1">
      <alignment horizontal="center"/>
    </xf>
    <xf numFmtId="4" fontId="22" fillId="0" borderId="0" xfId="0" applyNumberFormat="1" applyFont="1" applyAlignment="1">
      <alignment horizontal="center"/>
    </xf>
    <xf numFmtId="4" fontId="23" fillId="0" borderId="0" xfId="0" applyNumberFormat="1" applyFont="1" applyAlignment="1">
      <alignment horizontal="center"/>
    </xf>
    <xf numFmtId="0" fontId="21" fillId="0" borderId="0" xfId="0" applyFont="1" applyBorder="1" applyAlignment="1">
      <alignment horizontal="center" vertical="center" wrapText="1"/>
    </xf>
    <xf numFmtId="4" fontId="27" fillId="0" borderId="0" xfId="0" applyNumberFormat="1" applyFont="1" applyAlignment="1">
      <alignment horizontal="center"/>
    </xf>
    <xf numFmtId="0" fontId="26" fillId="0" borderId="0" xfId="0" applyFont="1" applyBorder="1" applyAlignment="1">
      <alignment horizontal="center" vertical="center" wrapText="1"/>
    </xf>
    <xf numFmtId="4" fontId="24" fillId="0" borderId="0" xfId="0" applyNumberFormat="1" applyFont="1" applyAlignment="1">
      <alignment horizontal="center"/>
    </xf>
    <xf numFmtId="0" fontId="19" fillId="0" borderId="1" xfId="0" applyFont="1" applyBorder="1" applyAlignment="1">
      <alignment horizontal="center"/>
    </xf>
    <xf numFmtId="0" fontId="9" fillId="0" borderId="1" xfId="0" applyFont="1" applyBorder="1"/>
    <xf numFmtId="0" fontId="6" fillId="0" borderId="1" xfId="0" applyFont="1" applyBorder="1" applyAlignment="1">
      <alignment vertical="center" wrapText="1"/>
    </xf>
    <xf numFmtId="4" fontId="6" fillId="0" borderId="0" xfId="0" applyNumberFormat="1" applyFont="1" applyBorder="1" applyAlignment="1">
      <alignment horizontal="right" vertical="center" wrapText="1"/>
    </xf>
    <xf numFmtId="4" fontId="6" fillId="0" borderId="3" xfId="0" applyNumberFormat="1" applyFont="1" applyBorder="1" applyAlignment="1">
      <alignment horizontal="right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5" xfId="0" applyNumberFormat="1" applyFont="1" applyBorder="1" applyAlignment="1">
      <alignment horizontal="right" vertical="center" wrapText="1"/>
    </xf>
    <xf numFmtId="0" fontId="20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4" fontId="25" fillId="0" borderId="0" xfId="0" applyNumberFormat="1" applyFont="1" applyAlignment="1">
      <alignment horizontal="center" vertical="center"/>
    </xf>
    <xf numFmtId="4" fontId="25" fillId="0" borderId="7" xfId="0" applyNumberFormat="1" applyFont="1" applyBorder="1" applyAlignment="1">
      <alignment horizontal="center" vertical="center"/>
    </xf>
    <xf numFmtId="0" fontId="25" fillId="0" borderId="7" xfId="0" applyFont="1" applyBorder="1" applyAlignment="1">
      <alignment horizontal="center"/>
    </xf>
    <xf numFmtId="4" fontId="25" fillId="0" borderId="9" xfId="0" applyNumberFormat="1" applyFont="1" applyBorder="1" applyAlignment="1">
      <alignment horizontal="center" vertical="center"/>
    </xf>
    <xf numFmtId="0" fontId="25" fillId="0" borderId="9" xfId="0" applyFont="1" applyBorder="1" applyAlignment="1">
      <alignment horizontal="center"/>
    </xf>
    <xf numFmtId="4" fontId="18" fillId="0" borderId="7" xfId="0" applyNumberFormat="1" applyFont="1" applyBorder="1" applyAlignment="1">
      <alignment horizontal="center" vertical="center"/>
    </xf>
    <xf numFmtId="0" fontId="18" fillId="0" borderId="7" xfId="0" applyFont="1" applyBorder="1" applyAlignment="1">
      <alignment horizontal="center"/>
    </xf>
    <xf numFmtId="0" fontId="3" fillId="0" borderId="0" xfId="0" applyFont="1" applyAlignment="1">
      <alignment horizontal="left"/>
    </xf>
    <xf numFmtId="49" fontId="8" fillId="0" borderId="12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/>
    </xf>
    <xf numFmtId="0" fontId="0" fillId="0" borderId="2" xfId="0" applyFont="1" applyBorder="1"/>
    <xf numFmtId="0" fontId="0" fillId="0" borderId="3" xfId="0" applyFont="1" applyBorder="1"/>
    <xf numFmtId="0" fontId="0" fillId="0" borderId="3" xfId="0" applyBorder="1"/>
    <xf numFmtId="0" fontId="7" fillId="0" borderId="2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justify"/>
    </xf>
    <xf numFmtId="0" fontId="19" fillId="0" borderId="6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30" fillId="0" borderId="0" xfId="0" applyFont="1"/>
    <xf numFmtId="4" fontId="29" fillId="0" borderId="0" xfId="0" applyNumberFormat="1" applyFont="1" applyAlignment="1">
      <alignment horizontal="center"/>
    </xf>
    <xf numFmtId="4" fontId="30" fillId="0" borderId="0" xfId="0" applyNumberFormat="1" applyFont="1"/>
    <xf numFmtId="0" fontId="30" fillId="0" borderId="0" xfId="0" applyFont="1" applyAlignment="1">
      <alignment horizontal="justify"/>
    </xf>
    <xf numFmtId="0" fontId="31" fillId="0" borderId="0" xfId="0" applyFont="1"/>
    <xf numFmtId="49" fontId="31" fillId="0" borderId="5" xfId="0" applyNumberFormat="1" applyFont="1" applyBorder="1" applyAlignment="1">
      <alignment horizontal="right" vertical="center" wrapText="1"/>
    </xf>
    <xf numFmtId="0" fontId="31" fillId="0" borderId="1" xfId="0" applyFont="1" applyBorder="1" applyAlignment="1">
      <alignment horizontal="justify" vertical="center" wrapText="1"/>
    </xf>
    <xf numFmtId="0" fontId="32" fillId="0" borderId="6" xfId="0" applyFont="1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31" fillId="0" borderId="1" xfId="0" applyFont="1" applyBorder="1"/>
    <xf numFmtId="4" fontId="7" fillId="0" borderId="1" xfId="0" applyNumberFormat="1" applyFont="1" applyBorder="1"/>
    <xf numFmtId="0" fontId="31" fillId="0" borderId="1" xfId="0" applyFont="1" applyBorder="1" applyAlignment="1">
      <alignment horizontal="justify"/>
    </xf>
    <xf numFmtId="0" fontId="21" fillId="0" borderId="1" xfId="0" applyFont="1" applyBorder="1" applyAlignment="1">
      <alignment horizontal="center" vertical="center" wrapText="1"/>
    </xf>
    <xf numFmtId="0" fontId="31" fillId="0" borderId="5" xfId="0" applyFont="1" applyBorder="1"/>
    <xf numFmtId="4" fontId="7" fillId="0" borderId="6" xfId="0" applyNumberFormat="1" applyFont="1" applyBorder="1" applyAlignment="1">
      <alignment horizontal="right" vertical="center" wrapText="1"/>
    </xf>
    <xf numFmtId="0" fontId="8" fillId="0" borderId="5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vertical="center" wrapText="1"/>
    </xf>
    <xf numFmtId="0" fontId="0" fillId="0" borderId="5" xfId="0" applyBorder="1"/>
    <xf numFmtId="4" fontId="6" fillId="0" borderId="6" xfId="0" applyNumberFormat="1" applyFont="1" applyBorder="1" applyAlignment="1">
      <alignment horizontal="right" vertical="center" wrapText="1"/>
    </xf>
    <xf numFmtId="0" fontId="0" fillId="0" borderId="2" xfId="0" applyFont="1" applyFill="1" applyBorder="1"/>
    <xf numFmtId="0" fontId="0" fillId="0" borderId="1" xfId="0" applyFont="1" applyFill="1" applyBorder="1"/>
    <xf numFmtId="4" fontId="1" fillId="0" borderId="1" xfId="0" applyNumberFormat="1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1" xfId="0" applyFont="1" applyBorder="1" applyAlignment="1">
      <alignment vertical="center"/>
    </xf>
    <xf numFmtId="0" fontId="0" fillId="0" borderId="4" xfId="0" applyFont="1" applyFill="1" applyBorder="1"/>
    <xf numFmtId="0" fontId="0" fillId="0" borderId="1" xfId="0" applyBorder="1" applyAlignment="1">
      <alignment vertical="center" wrapText="1"/>
    </xf>
    <xf numFmtId="0" fontId="18" fillId="0" borderId="13" xfId="0" applyFont="1" applyBorder="1" applyAlignment="1">
      <alignment horizontal="center" vertical="center"/>
    </xf>
    <xf numFmtId="0" fontId="25" fillId="0" borderId="1" xfId="0" applyFont="1" applyBorder="1" applyAlignment="1">
      <alignment horizontal="left"/>
    </xf>
    <xf numFmtId="0" fontId="14" fillId="0" borderId="0" xfId="1" applyFont="1" applyAlignment="1">
      <alignment horizontal="center"/>
    </xf>
    <xf numFmtId="0" fontId="13" fillId="0" borderId="5" xfId="1" applyFont="1" applyBorder="1" applyAlignment="1">
      <alignment horizontal="center"/>
    </xf>
    <xf numFmtId="0" fontId="13" fillId="0" borderId="6" xfId="1" applyFont="1" applyBorder="1" applyAlignment="1">
      <alignment horizontal="center"/>
    </xf>
    <xf numFmtId="0" fontId="7" fillId="0" borderId="2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justify"/>
    </xf>
    <xf numFmtId="4" fontId="6" fillId="0" borderId="4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5" xfId="0" applyFont="1" applyBorder="1" applyAlignment="1"/>
    <xf numFmtId="0" fontId="10" fillId="0" borderId="7" xfId="0" applyFont="1" applyBorder="1" applyAlignment="1"/>
    <xf numFmtId="0" fontId="10" fillId="0" borderId="6" xfId="0" applyFont="1" applyBorder="1" applyAlignment="1"/>
    <xf numFmtId="0" fontId="28" fillId="0" borderId="0" xfId="0" applyFont="1" applyAlignment="1">
      <alignment horizontal="justify"/>
    </xf>
  </cellXfs>
  <cellStyles count="3">
    <cellStyle name="Comma 2" xfId="2" xr:uid="{00000000-0005-0000-0000-000000000000}"/>
    <cellStyle name="Navadno" xfId="0" builtinId="0"/>
    <cellStyle name="Navadno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1"/>
  <sheetViews>
    <sheetView showZeros="0" tabSelected="1" zoomScaleNormal="100" workbookViewId="0">
      <selection activeCell="C17" sqref="C17"/>
    </sheetView>
  </sheetViews>
  <sheetFormatPr defaultRowHeight="14.25" x14ac:dyDescent="0.2"/>
  <cols>
    <col min="1" max="1" width="10.5703125" style="21" customWidth="1"/>
    <col min="2" max="2" width="55" style="21" customWidth="1"/>
    <col min="3" max="3" width="19.140625" style="21" customWidth="1"/>
    <col min="4" max="4" width="2.42578125" style="21" customWidth="1"/>
    <col min="5" max="256" width="9.140625" style="21"/>
    <col min="257" max="257" width="16.7109375" style="21" customWidth="1"/>
    <col min="258" max="258" width="50.5703125" style="21" bestFit="1" customWidth="1"/>
    <col min="259" max="259" width="18.42578125" style="21" customWidth="1"/>
    <col min="260" max="512" width="9.140625" style="21"/>
    <col min="513" max="513" width="16.7109375" style="21" customWidth="1"/>
    <col min="514" max="514" width="50.5703125" style="21" bestFit="1" customWidth="1"/>
    <col min="515" max="515" width="18.42578125" style="21" customWidth="1"/>
    <col min="516" max="768" width="9.140625" style="21"/>
    <col min="769" max="769" width="16.7109375" style="21" customWidth="1"/>
    <col min="770" max="770" width="50.5703125" style="21" bestFit="1" customWidth="1"/>
    <col min="771" max="771" width="18.42578125" style="21" customWidth="1"/>
    <col min="772" max="1024" width="9.140625" style="21"/>
    <col min="1025" max="1025" width="16.7109375" style="21" customWidth="1"/>
    <col min="1026" max="1026" width="50.5703125" style="21" bestFit="1" customWidth="1"/>
    <col min="1027" max="1027" width="18.42578125" style="21" customWidth="1"/>
    <col min="1028" max="1280" width="9.140625" style="21"/>
    <col min="1281" max="1281" width="16.7109375" style="21" customWidth="1"/>
    <col min="1282" max="1282" width="50.5703125" style="21" bestFit="1" customWidth="1"/>
    <col min="1283" max="1283" width="18.42578125" style="21" customWidth="1"/>
    <col min="1284" max="1536" width="9.140625" style="21"/>
    <col min="1537" max="1537" width="16.7109375" style="21" customWidth="1"/>
    <col min="1538" max="1538" width="50.5703125" style="21" bestFit="1" customWidth="1"/>
    <col min="1539" max="1539" width="18.42578125" style="21" customWidth="1"/>
    <col min="1540" max="1792" width="9.140625" style="21"/>
    <col min="1793" max="1793" width="16.7109375" style="21" customWidth="1"/>
    <col min="1794" max="1794" width="50.5703125" style="21" bestFit="1" customWidth="1"/>
    <col min="1795" max="1795" width="18.42578125" style="21" customWidth="1"/>
    <col min="1796" max="2048" width="9.140625" style="21"/>
    <col min="2049" max="2049" width="16.7109375" style="21" customWidth="1"/>
    <col min="2050" max="2050" width="50.5703125" style="21" bestFit="1" customWidth="1"/>
    <col min="2051" max="2051" width="18.42578125" style="21" customWidth="1"/>
    <col min="2052" max="2304" width="9.140625" style="21"/>
    <col min="2305" max="2305" width="16.7109375" style="21" customWidth="1"/>
    <col min="2306" max="2306" width="50.5703125" style="21" bestFit="1" customWidth="1"/>
    <col min="2307" max="2307" width="18.42578125" style="21" customWidth="1"/>
    <col min="2308" max="2560" width="9.140625" style="21"/>
    <col min="2561" max="2561" width="16.7109375" style="21" customWidth="1"/>
    <col min="2562" max="2562" width="50.5703125" style="21" bestFit="1" customWidth="1"/>
    <col min="2563" max="2563" width="18.42578125" style="21" customWidth="1"/>
    <col min="2564" max="2816" width="9.140625" style="21"/>
    <col min="2817" max="2817" width="16.7109375" style="21" customWidth="1"/>
    <col min="2818" max="2818" width="50.5703125" style="21" bestFit="1" customWidth="1"/>
    <col min="2819" max="2819" width="18.42578125" style="21" customWidth="1"/>
    <col min="2820" max="3072" width="9.140625" style="21"/>
    <col min="3073" max="3073" width="16.7109375" style="21" customWidth="1"/>
    <col min="3074" max="3074" width="50.5703125" style="21" bestFit="1" customWidth="1"/>
    <col min="3075" max="3075" width="18.42578125" style="21" customWidth="1"/>
    <col min="3076" max="3328" width="9.140625" style="21"/>
    <col min="3329" max="3329" width="16.7109375" style="21" customWidth="1"/>
    <col min="3330" max="3330" width="50.5703125" style="21" bestFit="1" customWidth="1"/>
    <col min="3331" max="3331" width="18.42578125" style="21" customWidth="1"/>
    <col min="3332" max="3584" width="9.140625" style="21"/>
    <col min="3585" max="3585" width="16.7109375" style="21" customWidth="1"/>
    <col min="3586" max="3586" width="50.5703125" style="21" bestFit="1" customWidth="1"/>
    <col min="3587" max="3587" width="18.42578125" style="21" customWidth="1"/>
    <col min="3588" max="3840" width="9.140625" style="21"/>
    <col min="3841" max="3841" width="16.7109375" style="21" customWidth="1"/>
    <col min="3842" max="3842" width="50.5703125" style="21" bestFit="1" customWidth="1"/>
    <col min="3843" max="3843" width="18.42578125" style="21" customWidth="1"/>
    <col min="3844" max="4096" width="9.140625" style="21"/>
    <col min="4097" max="4097" width="16.7109375" style="21" customWidth="1"/>
    <col min="4098" max="4098" width="50.5703125" style="21" bestFit="1" customWidth="1"/>
    <col min="4099" max="4099" width="18.42578125" style="21" customWidth="1"/>
    <col min="4100" max="4352" width="9.140625" style="21"/>
    <col min="4353" max="4353" width="16.7109375" style="21" customWidth="1"/>
    <col min="4354" max="4354" width="50.5703125" style="21" bestFit="1" customWidth="1"/>
    <col min="4355" max="4355" width="18.42578125" style="21" customWidth="1"/>
    <col min="4356" max="4608" width="9.140625" style="21"/>
    <col min="4609" max="4609" width="16.7109375" style="21" customWidth="1"/>
    <col min="4610" max="4610" width="50.5703125" style="21" bestFit="1" customWidth="1"/>
    <col min="4611" max="4611" width="18.42578125" style="21" customWidth="1"/>
    <col min="4612" max="4864" width="9.140625" style="21"/>
    <col min="4865" max="4865" width="16.7109375" style="21" customWidth="1"/>
    <col min="4866" max="4866" width="50.5703125" style="21" bestFit="1" customWidth="1"/>
    <col min="4867" max="4867" width="18.42578125" style="21" customWidth="1"/>
    <col min="4868" max="5120" width="9.140625" style="21"/>
    <col min="5121" max="5121" width="16.7109375" style="21" customWidth="1"/>
    <col min="5122" max="5122" width="50.5703125" style="21" bestFit="1" customWidth="1"/>
    <col min="5123" max="5123" width="18.42578125" style="21" customWidth="1"/>
    <col min="5124" max="5376" width="9.140625" style="21"/>
    <col min="5377" max="5377" width="16.7109375" style="21" customWidth="1"/>
    <col min="5378" max="5378" width="50.5703125" style="21" bestFit="1" customWidth="1"/>
    <col min="5379" max="5379" width="18.42578125" style="21" customWidth="1"/>
    <col min="5380" max="5632" width="9.140625" style="21"/>
    <col min="5633" max="5633" width="16.7109375" style="21" customWidth="1"/>
    <col min="5634" max="5634" width="50.5703125" style="21" bestFit="1" customWidth="1"/>
    <col min="5635" max="5635" width="18.42578125" style="21" customWidth="1"/>
    <col min="5636" max="5888" width="9.140625" style="21"/>
    <col min="5889" max="5889" width="16.7109375" style="21" customWidth="1"/>
    <col min="5890" max="5890" width="50.5703125" style="21" bestFit="1" customWidth="1"/>
    <col min="5891" max="5891" width="18.42578125" style="21" customWidth="1"/>
    <col min="5892" max="6144" width="9.140625" style="21"/>
    <col min="6145" max="6145" width="16.7109375" style="21" customWidth="1"/>
    <col min="6146" max="6146" width="50.5703125" style="21" bestFit="1" customWidth="1"/>
    <col min="6147" max="6147" width="18.42578125" style="21" customWidth="1"/>
    <col min="6148" max="6400" width="9.140625" style="21"/>
    <col min="6401" max="6401" width="16.7109375" style="21" customWidth="1"/>
    <col min="6402" max="6402" width="50.5703125" style="21" bestFit="1" customWidth="1"/>
    <col min="6403" max="6403" width="18.42578125" style="21" customWidth="1"/>
    <col min="6404" max="6656" width="9.140625" style="21"/>
    <col min="6657" max="6657" width="16.7109375" style="21" customWidth="1"/>
    <col min="6658" max="6658" width="50.5703125" style="21" bestFit="1" customWidth="1"/>
    <col min="6659" max="6659" width="18.42578125" style="21" customWidth="1"/>
    <col min="6660" max="6912" width="9.140625" style="21"/>
    <col min="6913" max="6913" width="16.7109375" style="21" customWidth="1"/>
    <col min="6914" max="6914" width="50.5703125" style="21" bestFit="1" customWidth="1"/>
    <col min="6915" max="6915" width="18.42578125" style="21" customWidth="1"/>
    <col min="6916" max="7168" width="9.140625" style="21"/>
    <col min="7169" max="7169" width="16.7109375" style="21" customWidth="1"/>
    <col min="7170" max="7170" width="50.5703125" style="21" bestFit="1" customWidth="1"/>
    <col min="7171" max="7171" width="18.42578125" style="21" customWidth="1"/>
    <col min="7172" max="7424" width="9.140625" style="21"/>
    <col min="7425" max="7425" width="16.7109375" style="21" customWidth="1"/>
    <col min="7426" max="7426" width="50.5703125" style="21" bestFit="1" customWidth="1"/>
    <col min="7427" max="7427" width="18.42578125" style="21" customWidth="1"/>
    <col min="7428" max="7680" width="9.140625" style="21"/>
    <col min="7681" max="7681" width="16.7109375" style="21" customWidth="1"/>
    <col min="7682" max="7682" width="50.5703125" style="21" bestFit="1" customWidth="1"/>
    <col min="7683" max="7683" width="18.42578125" style="21" customWidth="1"/>
    <col min="7684" max="7936" width="9.140625" style="21"/>
    <col min="7937" max="7937" width="16.7109375" style="21" customWidth="1"/>
    <col min="7938" max="7938" width="50.5703125" style="21" bestFit="1" customWidth="1"/>
    <col min="7939" max="7939" width="18.42578125" style="21" customWidth="1"/>
    <col min="7940" max="8192" width="9.140625" style="21"/>
    <col min="8193" max="8193" width="16.7109375" style="21" customWidth="1"/>
    <col min="8194" max="8194" width="50.5703125" style="21" bestFit="1" customWidth="1"/>
    <col min="8195" max="8195" width="18.42578125" style="21" customWidth="1"/>
    <col min="8196" max="8448" width="9.140625" style="21"/>
    <col min="8449" max="8449" width="16.7109375" style="21" customWidth="1"/>
    <col min="8450" max="8450" width="50.5703125" style="21" bestFit="1" customWidth="1"/>
    <col min="8451" max="8451" width="18.42578125" style="21" customWidth="1"/>
    <col min="8452" max="8704" width="9.140625" style="21"/>
    <col min="8705" max="8705" width="16.7109375" style="21" customWidth="1"/>
    <col min="8706" max="8706" width="50.5703125" style="21" bestFit="1" customWidth="1"/>
    <col min="8707" max="8707" width="18.42578125" style="21" customWidth="1"/>
    <col min="8708" max="8960" width="9.140625" style="21"/>
    <col min="8961" max="8961" width="16.7109375" style="21" customWidth="1"/>
    <col min="8962" max="8962" width="50.5703125" style="21" bestFit="1" customWidth="1"/>
    <col min="8963" max="8963" width="18.42578125" style="21" customWidth="1"/>
    <col min="8964" max="9216" width="9.140625" style="21"/>
    <col min="9217" max="9217" width="16.7109375" style="21" customWidth="1"/>
    <col min="9218" max="9218" width="50.5703125" style="21" bestFit="1" customWidth="1"/>
    <col min="9219" max="9219" width="18.42578125" style="21" customWidth="1"/>
    <col min="9220" max="9472" width="9.140625" style="21"/>
    <col min="9473" max="9473" width="16.7109375" style="21" customWidth="1"/>
    <col min="9474" max="9474" width="50.5703125" style="21" bestFit="1" customWidth="1"/>
    <col min="9475" max="9475" width="18.42578125" style="21" customWidth="1"/>
    <col min="9476" max="9728" width="9.140625" style="21"/>
    <col min="9729" max="9729" width="16.7109375" style="21" customWidth="1"/>
    <col min="9730" max="9730" width="50.5703125" style="21" bestFit="1" customWidth="1"/>
    <col min="9731" max="9731" width="18.42578125" style="21" customWidth="1"/>
    <col min="9732" max="9984" width="9.140625" style="21"/>
    <col min="9985" max="9985" width="16.7109375" style="21" customWidth="1"/>
    <col min="9986" max="9986" width="50.5703125" style="21" bestFit="1" customWidth="1"/>
    <col min="9987" max="9987" width="18.42578125" style="21" customWidth="1"/>
    <col min="9988" max="10240" width="9.140625" style="21"/>
    <col min="10241" max="10241" width="16.7109375" style="21" customWidth="1"/>
    <col min="10242" max="10242" width="50.5703125" style="21" bestFit="1" customWidth="1"/>
    <col min="10243" max="10243" width="18.42578125" style="21" customWidth="1"/>
    <col min="10244" max="10496" width="9.140625" style="21"/>
    <col min="10497" max="10497" width="16.7109375" style="21" customWidth="1"/>
    <col min="10498" max="10498" width="50.5703125" style="21" bestFit="1" customWidth="1"/>
    <col min="10499" max="10499" width="18.42578125" style="21" customWidth="1"/>
    <col min="10500" max="10752" width="9.140625" style="21"/>
    <col min="10753" max="10753" width="16.7109375" style="21" customWidth="1"/>
    <col min="10754" max="10754" width="50.5703125" style="21" bestFit="1" customWidth="1"/>
    <col min="10755" max="10755" width="18.42578125" style="21" customWidth="1"/>
    <col min="10756" max="11008" width="9.140625" style="21"/>
    <col min="11009" max="11009" width="16.7109375" style="21" customWidth="1"/>
    <col min="11010" max="11010" width="50.5703125" style="21" bestFit="1" customWidth="1"/>
    <col min="11011" max="11011" width="18.42578125" style="21" customWidth="1"/>
    <col min="11012" max="11264" width="9.140625" style="21"/>
    <col min="11265" max="11265" width="16.7109375" style="21" customWidth="1"/>
    <col min="11266" max="11266" width="50.5703125" style="21" bestFit="1" customWidth="1"/>
    <col min="11267" max="11267" width="18.42578125" style="21" customWidth="1"/>
    <col min="11268" max="11520" width="9.140625" style="21"/>
    <col min="11521" max="11521" width="16.7109375" style="21" customWidth="1"/>
    <col min="11522" max="11522" width="50.5703125" style="21" bestFit="1" customWidth="1"/>
    <col min="11523" max="11523" width="18.42578125" style="21" customWidth="1"/>
    <col min="11524" max="11776" width="9.140625" style="21"/>
    <col min="11777" max="11777" width="16.7109375" style="21" customWidth="1"/>
    <col min="11778" max="11778" width="50.5703125" style="21" bestFit="1" customWidth="1"/>
    <col min="11779" max="11779" width="18.42578125" style="21" customWidth="1"/>
    <col min="11780" max="12032" width="9.140625" style="21"/>
    <col min="12033" max="12033" width="16.7109375" style="21" customWidth="1"/>
    <col min="12034" max="12034" width="50.5703125" style="21" bestFit="1" customWidth="1"/>
    <col min="12035" max="12035" width="18.42578125" style="21" customWidth="1"/>
    <col min="12036" max="12288" width="9.140625" style="21"/>
    <col min="12289" max="12289" width="16.7109375" style="21" customWidth="1"/>
    <col min="12290" max="12290" width="50.5703125" style="21" bestFit="1" customWidth="1"/>
    <col min="12291" max="12291" width="18.42578125" style="21" customWidth="1"/>
    <col min="12292" max="12544" width="9.140625" style="21"/>
    <col min="12545" max="12545" width="16.7109375" style="21" customWidth="1"/>
    <col min="12546" max="12546" width="50.5703125" style="21" bestFit="1" customWidth="1"/>
    <col min="12547" max="12547" width="18.42578125" style="21" customWidth="1"/>
    <col min="12548" max="12800" width="9.140625" style="21"/>
    <col min="12801" max="12801" width="16.7109375" style="21" customWidth="1"/>
    <col min="12802" max="12802" width="50.5703125" style="21" bestFit="1" customWidth="1"/>
    <col min="12803" max="12803" width="18.42578125" style="21" customWidth="1"/>
    <col min="12804" max="13056" width="9.140625" style="21"/>
    <col min="13057" max="13057" width="16.7109375" style="21" customWidth="1"/>
    <col min="13058" max="13058" width="50.5703125" style="21" bestFit="1" customWidth="1"/>
    <col min="13059" max="13059" width="18.42578125" style="21" customWidth="1"/>
    <col min="13060" max="13312" width="9.140625" style="21"/>
    <col min="13313" max="13313" width="16.7109375" style="21" customWidth="1"/>
    <col min="13314" max="13314" width="50.5703125" style="21" bestFit="1" customWidth="1"/>
    <col min="13315" max="13315" width="18.42578125" style="21" customWidth="1"/>
    <col min="13316" max="13568" width="9.140625" style="21"/>
    <col min="13569" max="13569" width="16.7109375" style="21" customWidth="1"/>
    <col min="13570" max="13570" width="50.5703125" style="21" bestFit="1" customWidth="1"/>
    <col min="13571" max="13571" width="18.42578125" style="21" customWidth="1"/>
    <col min="13572" max="13824" width="9.140625" style="21"/>
    <col min="13825" max="13825" width="16.7109375" style="21" customWidth="1"/>
    <col min="13826" max="13826" width="50.5703125" style="21" bestFit="1" customWidth="1"/>
    <col min="13827" max="13827" width="18.42578125" style="21" customWidth="1"/>
    <col min="13828" max="14080" width="9.140625" style="21"/>
    <col min="14081" max="14081" width="16.7109375" style="21" customWidth="1"/>
    <col min="14082" max="14082" width="50.5703125" style="21" bestFit="1" customWidth="1"/>
    <col min="14083" max="14083" width="18.42578125" style="21" customWidth="1"/>
    <col min="14084" max="14336" width="9.140625" style="21"/>
    <col min="14337" max="14337" width="16.7109375" style="21" customWidth="1"/>
    <col min="14338" max="14338" width="50.5703125" style="21" bestFit="1" customWidth="1"/>
    <col min="14339" max="14339" width="18.42578125" style="21" customWidth="1"/>
    <col min="14340" max="14592" width="9.140625" style="21"/>
    <col min="14593" max="14593" width="16.7109375" style="21" customWidth="1"/>
    <col min="14594" max="14594" width="50.5703125" style="21" bestFit="1" customWidth="1"/>
    <col min="14595" max="14595" width="18.42578125" style="21" customWidth="1"/>
    <col min="14596" max="14848" width="9.140625" style="21"/>
    <col min="14849" max="14849" width="16.7109375" style="21" customWidth="1"/>
    <col min="14850" max="14850" width="50.5703125" style="21" bestFit="1" customWidth="1"/>
    <col min="14851" max="14851" width="18.42578125" style="21" customWidth="1"/>
    <col min="14852" max="15104" width="9.140625" style="21"/>
    <col min="15105" max="15105" width="16.7109375" style="21" customWidth="1"/>
    <col min="15106" max="15106" width="50.5703125" style="21" bestFit="1" customWidth="1"/>
    <col min="15107" max="15107" width="18.42578125" style="21" customWidth="1"/>
    <col min="15108" max="15360" width="9.140625" style="21"/>
    <col min="15361" max="15361" width="16.7109375" style="21" customWidth="1"/>
    <col min="15362" max="15362" width="50.5703125" style="21" bestFit="1" customWidth="1"/>
    <col min="15363" max="15363" width="18.42578125" style="21" customWidth="1"/>
    <col min="15364" max="15616" width="9.140625" style="21"/>
    <col min="15617" max="15617" width="16.7109375" style="21" customWidth="1"/>
    <col min="15618" max="15618" width="50.5703125" style="21" bestFit="1" customWidth="1"/>
    <col min="15619" max="15619" width="18.42578125" style="21" customWidth="1"/>
    <col min="15620" max="15872" width="9.140625" style="21"/>
    <col min="15873" max="15873" width="16.7109375" style="21" customWidth="1"/>
    <col min="15874" max="15874" width="50.5703125" style="21" bestFit="1" customWidth="1"/>
    <col min="15875" max="15875" width="18.42578125" style="21" customWidth="1"/>
    <col min="15876" max="16128" width="9.140625" style="21"/>
    <col min="16129" max="16129" width="16.7109375" style="21" customWidth="1"/>
    <col min="16130" max="16130" width="50.5703125" style="21" bestFit="1" customWidth="1"/>
    <col min="16131" max="16131" width="18.42578125" style="21" customWidth="1"/>
    <col min="16132" max="16384" width="9.140625" style="21"/>
  </cols>
  <sheetData>
    <row r="2" spans="1:5" ht="18" x14ac:dyDescent="0.25">
      <c r="A2" s="155" t="s">
        <v>115</v>
      </c>
      <c r="B2" s="155"/>
      <c r="C2" s="155"/>
    </row>
    <row r="7" spans="1:5" x14ac:dyDescent="0.2">
      <c r="A7" s="21" t="s">
        <v>148</v>
      </c>
    </row>
    <row r="8" spans="1:5" x14ac:dyDescent="0.2">
      <c r="A8" s="22"/>
    </row>
    <row r="9" spans="1:5" ht="15" customHeight="1" x14ac:dyDescent="0.2">
      <c r="A9" s="23" t="s">
        <v>114</v>
      </c>
      <c r="B9" s="24"/>
      <c r="C9" s="24"/>
    </row>
    <row r="10" spans="1:5" ht="14.25" customHeight="1" x14ac:dyDescent="0.2">
      <c r="A10" s="24"/>
      <c r="B10" s="24"/>
      <c r="C10" s="24"/>
    </row>
    <row r="13" spans="1:5" ht="53.25" customHeight="1" x14ac:dyDescent="0.2">
      <c r="A13" s="156" t="s">
        <v>116</v>
      </c>
      <c r="B13" s="157"/>
      <c r="C13" s="25" t="s">
        <v>141</v>
      </c>
    </row>
    <row r="14" spans="1:5" ht="28.5" x14ac:dyDescent="0.2">
      <c r="A14" s="26" t="s">
        <v>117</v>
      </c>
      <c r="B14" s="27" t="s">
        <v>125</v>
      </c>
      <c r="C14" s="28">
        <f>+'1. sklop Enota TETOL'!G87</f>
        <v>0</v>
      </c>
      <c r="E14" s="29"/>
    </row>
    <row r="15" spans="1:5" ht="42.75" x14ac:dyDescent="0.2">
      <c r="A15" s="26" t="s">
        <v>118</v>
      </c>
      <c r="B15" s="27" t="s">
        <v>126</v>
      </c>
      <c r="C15" s="28">
        <f>+'2. sklop Enota V62'!G103</f>
        <v>0</v>
      </c>
      <c r="E15" s="29"/>
    </row>
    <row r="16" spans="1:5" ht="28.5" customHeight="1" x14ac:dyDescent="0.2">
      <c r="A16" s="26" t="s">
        <v>119</v>
      </c>
      <c r="B16" s="27" t="s">
        <v>142</v>
      </c>
      <c r="C16" s="28">
        <f>+'3. sklop MRP IN CNG'!I14</f>
        <v>0</v>
      </c>
      <c r="E16" s="29"/>
    </row>
    <row r="17" spans="1:8" s="30" customFormat="1" x14ac:dyDescent="0.2">
      <c r="B17" s="31"/>
      <c r="C17" s="32"/>
      <c r="D17" s="32"/>
    </row>
    <row r="18" spans="1:8" s="30" customFormat="1" x14ac:dyDescent="0.2">
      <c r="B18" s="31"/>
    </row>
    <row r="20" spans="1:8" ht="18" x14ac:dyDescent="0.25">
      <c r="A20" s="33"/>
      <c r="B20" s="34"/>
      <c r="C20" s="35"/>
      <c r="D20" s="34"/>
      <c r="E20" s="34"/>
      <c r="F20" s="34"/>
      <c r="G20" s="34"/>
      <c r="H20" s="34"/>
    </row>
    <row r="21" spans="1:8" x14ac:dyDescent="0.2">
      <c r="A21" s="36" t="s">
        <v>120</v>
      </c>
      <c r="B21" s="37"/>
      <c r="C21" s="38"/>
      <c r="D21" s="39"/>
      <c r="E21" s="40"/>
      <c r="F21" s="29"/>
      <c r="G21" s="29"/>
      <c r="H21" s="29"/>
    </row>
    <row r="22" spans="1:8" x14ac:dyDescent="0.2">
      <c r="A22" s="41"/>
      <c r="B22" s="37"/>
      <c r="C22" s="38"/>
      <c r="D22" s="39"/>
      <c r="E22" s="40"/>
      <c r="F22" s="42"/>
      <c r="G22" s="42"/>
      <c r="H22" s="42"/>
    </row>
    <row r="23" spans="1:8" x14ac:dyDescent="0.2">
      <c r="A23" s="41"/>
      <c r="B23" s="37"/>
      <c r="C23" s="38"/>
      <c r="D23" s="39"/>
      <c r="E23" s="40"/>
      <c r="F23" s="42"/>
      <c r="G23" s="42"/>
      <c r="H23" s="42"/>
    </row>
    <row r="24" spans="1:8" x14ac:dyDescent="0.2">
      <c r="A24" s="41"/>
      <c r="B24" s="37"/>
      <c r="C24" s="38"/>
      <c r="D24" s="39"/>
      <c r="E24" s="40"/>
      <c r="F24" s="42"/>
      <c r="G24" s="42"/>
      <c r="H24" s="42"/>
    </row>
    <row r="25" spans="1:8" x14ac:dyDescent="0.2">
      <c r="A25" s="41"/>
      <c r="B25" s="37"/>
      <c r="C25" s="39" t="s">
        <v>121</v>
      </c>
      <c r="D25" s="43"/>
      <c r="E25" s="40"/>
      <c r="F25" s="42"/>
      <c r="G25" s="42"/>
      <c r="H25" s="42"/>
    </row>
    <row r="26" spans="1:8" x14ac:dyDescent="0.2">
      <c r="A26" s="41" t="s">
        <v>122</v>
      </c>
      <c r="B26" s="37"/>
      <c r="C26" s="39" t="s">
        <v>123</v>
      </c>
      <c r="D26" s="43"/>
      <c r="E26" s="40"/>
      <c r="F26" s="42"/>
      <c r="G26" s="42"/>
      <c r="H26" s="42"/>
    </row>
    <row r="27" spans="1:8" x14ac:dyDescent="0.2">
      <c r="A27" s="41"/>
      <c r="B27" s="37"/>
      <c r="C27" s="39"/>
      <c r="D27" s="43"/>
      <c r="E27" s="40"/>
      <c r="F27" s="42"/>
      <c r="G27" s="42"/>
      <c r="H27" s="42"/>
    </row>
    <row r="28" spans="1:8" x14ac:dyDescent="0.2">
      <c r="A28" s="41"/>
      <c r="B28" s="37"/>
      <c r="C28" s="39"/>
      <c r="D28" s="43"/>
      <c r="E28" s="40"/>
      <c r="F28" s="42"/>
      <c r="G28" s="42"/>
      <c r="H28" s="42"/>
    </row>
    <row r="29" spans="1:8" x14ac:dyDescent="0.2">
      <c r="A29" s="41"/>
      <c r="B29" s="37"/>
      <c r="C29" s="39"/>
      <c r="D29" s="43"/>
      <c r="E29" s="40"/>
      <c r="F29" s="42"/>
      <c r="G29" s="42"/>
      <c r="H29" s="42"/>
    </row>
    <row r="30" spans="1:8" x14ac:dyDescent="0.2">
      <c r="A30" s="41"/>
      <c r="B30" s="37"/>
      <c r="C30" s="39" t="s">
        <v>121</v>
      </c>
      <c r="D30" s="43"/>
      <c r="E30" s="40"/>
      <c r="F30" s="42"/>
      <c r="G30" s="42"/>
      <c r="H30" s="42"/>
    </row>
    <row r="31" spans="1:8" x14ac:dyDescent="0.2">
      <c r="A31" s="36"/>
      <c r="B31" s="37"/>
      <c r="C31" s="39" t="s">
        <v>124</v>
      </c>
      <c r="E31" s="40"/>
      <c r="F31" s="29"/>
      <c r="G31" s="29"/>
      <c r="H31" s="29"/>
    </row>
  </sheetData>
  <mergeCells count="2">
    <mergeCell ref="A2:C2"/>
    <mergeCell ref="A13:B13"/>
  </mergeCells>
  <pageMargins left="0.98425196850393704" right="0.19685039370078741" top="0.59055118110236227" bottom="0.62992125984251968" header="0" footer="0"/>
  <pageSetup paperSize="9" orientation="portrait" r:id="rId1"/>
  <headerFooter alignWithMargins="0"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4"/>
  <sheetViews>
    <sheetView workbookViewId="0">
      <selection activeCell="G6" sqref="G6:G10"/>
    </sheetView>
  </sheetViews>
  <sheetFormatPr defaultRowHeight="14.25" x14ac:dyDescent="0.2"/>
  <cols>
    <col min="1" max="1" width="5.7109375" style="126" customWidth="1"/>
    <col min="2" max="2" width="54.7109375" style="129" customWidth="1"/>
    <col min="3" max="5" width="17.140625" style="125" customWidth="1"/>
    <col min="6" max="6" width="14.28515625" style="126" customWidth="1"/>
    <col min="7" max="7" width="20" style="126" bestFit="1" customWidth="1"/>
    <col min="8" max="8" width="20" style="126" customWidth="1"/>
    <col min="9" max="16384" width="9.140625" style="126"/>
  </cols>
  <sheetData>
    <row r="1" spans="1:8" ht="19.5" x14ac:dyDescent="0.25">
      <c r="A1" s="5" t="s">
        <v>127</v>
      </c>
      <c r="B1" s="117"/>
    </row>
    <row r="2" spans="1:8" ht="19.5" x14ac:dyDescent="0.25">
      <c r="A2" s="5"/>
      <c r="B2" s="117"/>
    </row>
    <row r="3" spans="1:8" ht="19.5" x14ac:dyDescent="0.25">
      <c r="A3" s="5" t="s">
        <v>0</v>
      </c>
      <c r="B3" s="117" t="s">
        <v>78</v>
      </c>
    </row>
    <row r="4" spans="1:8" ht="8.25" customHeight="1" x14ac:dyDescent="0.25">
      <c r="A4" s="5"/>
      <c r="B4" s="117"/>
    </row>
    <row r="5" spans="1:8" ht="45" x14ac:dyDescent="0.2">
      <c r="A5" s="46" t="s">
        <v>2</v>
      </c>
      <c r="B5" s="47" t="s">
        <v>3</v>
      </c>
      <c r="C5" s="48" t="s">
        <v>149</v>
      </c>
      <c r="D5" s="48" t="s">
        <v>151</v>
      </c>
      <c r="E5" s="48" t="s">
        <v>152</v>
      </c>
      <c r="F5" s="46" t="s">
        <v>130</v>
      </c>
      <c r="G5" s="49" t="s">
        <v>128</v>
      </c>
      <c r="H5" s="49" t="s">
        <v>129</v>
      </c>
    </row>
    <row r="6" spans="1:8" s="130" customFormat="1" ht="12.75" x14ac:dyDescent="0.2">
      <c r="A6" s="131" t="s">
        <v>4</v>
      </c>
      <c r="B6" s="132" t="s">
        <v>79</v>
      </c>
      <c r="C6" s="133">
        <v>26</v>
      </c>
      <c r="D6" s="134">
        <v>2</v>
      </c>
      <c r="E6" s="134">
        <v>1</v>
      </c>
      <c r="F6" s="135">
        <f>SUM(C6:E6)</f>
        <v>29</v>
      </c>
      <c r="G6" s="136"/>
      <c r="H6" s="54">
        <f>+F6*G6</f>
        <v>0</v>
      </c>
    </row>
    <row r="7" spans="1:8" s="130" customFormat="1" ht="25.5" x14ac:dyDescent="0.2">
      <c r="A7" s="131" t="s">
        <v>6</v>
      </c>
      <c r="B7" s="132" t="s">
        <v>80</v>
      </c>
      <c r="C7" s="133">
        <v>54</v>
      </c>
      <c r="D7" s="134">
        <v>0</v>
      </c>
      <c r="E7" s="134">
        <v>0</v>
      </c>
      <c r="F7" s="135">
        <f t="shared" ref="F7:F10" si="0">SUM(C7:E7)</f>
        <v>54</v>
      </c>
      <c r="G7" s="136"/>
      <c r="H7" s="54">
        <f t="shared" ref="H7:H10" si="1">+F7*G7</f>
        <v>0</v>
      </c>
    </row>
    <row r="8" spans="1:8" s="130" customFormat="1" ht="12.75" x14ac:dyDescent="0.2">
      <c r="A8" s="131" t="s">
        <v>8</v>
      </c>
      <c r="B8" s="132" t="s">
        <v>81</v>
      </c>
      <c r="C8" s="133">
        <v>26</v>
      </c>
      <c r="D8" s="134">
        <v>2</v>
      </c>
      <c r="E8" s="134">
        <v>1</v>
      </c>
      <c r="F8" s="135">
        <f t="shared" si="0"/>
        <v>29</v>
      </c>
      <c r="G8" s="136"/>
      <c r="H8" s="54">
        <f t="shared" si="1"/>
        <v>0</v>
      </c>
    </row>
    <row r="9" spans="1:8" s="130" customFormat="1" ht="12.75" x14ac:dyDescent="0.2">
      <c r="A9" s="131" t="s">
        <v>10</v>
      </c>
      <c r="B9" s="132" t="s">
        <v>82</v>
      </c>
      <c r="C9" s="133">
        <v>26</v>
      </c>
      <c r="D9" s="134">
        <v>2</v>
      </c>
      <c r="E9" s="134">
        <v>1</v>
      </c>
      <c r="F9" s="135">
        <f t="shared" si="0"/>
        <v>29</v>
      </c>
      <c r="G9" s="136"/>
      <c r="H9" s="54">
        <f t="shared" si="1"/>
        <v>0</v>
      </c>
    </row>
    <row r="10" spans="1:8" s="130" customFormat="1" ht="25.5" x14ac:dyDescent="0.2">
      <c r="A10" s="131" t="s">
        <v>12</v>
      </c>
      <c r="B10" s="132" t="s">
        <v>83</v>
      </c>
      <c r="C10" s="133">
        <v>8</v>
      </c>
      <c r="D10" s="134">
        <v>2</v>
      </c>
      <c r="E10" s="134">
        <v>1</v>
      </c>
      <c r="F10" s="135">
        <f t="shared" si="0"/>
        <v>11</v>
      </c>
      <c r="G10" s="136"/>
      <c r="H10" s="54">
        <f t="shared" si="1"/>
        <v>0</v>
      </c>
    </row>
    <row r="11" spans="1:8" s="130" customFormat="1" ht="12.75" x14ac:dyDescent="0.2">
      <c r="A11" s="55"/>
      <c r="B11" s="158" t="s">
        <v>135</v>
      </c>
      <c r="C11" s="158"/>
      <c r="D11" s="158"/>
      <c r="E11" s="158"/>
      <c r="F11" s="158"/>
      <c r="G11" s="158"/>
      <c r="H11" s="56">
        <f>SUM(H6:H10)</f>
        <v>0</v>
      </c>
    </row>
    <row r="12" spans="1:8" ht="19.5" x14ac:dyDescent="0.25">
      <c r="A12" s="5"/>
      <c r="B12" s="117"/>
    </row>
    <row r="13" spans="1:8" ht="19.5" x14ac:dyDescent="0.25">
      <c r="A13" s="5" t="s">
        <v>25</v>
      </c>
      <c r="B13" s="117" t="s">
        <v>154</v>
      </c>
      <c r="C13" s="127"/>
      <c r="D13" s="127"/>
      <c r="E13" s="127"/>
      <c r="F13" s="128"/>
    </row>
    <row r="14" spans="1:8" ht="12" customHeight="1" x14ac:dyDescent="0.25">
      <c r="A14" s="5"/>
      <c r="B14" s="117"/>
    </row>
    <row r="15" spans="1:8" s="130" customFormat="1" ht="51" x14ac:dyDescent="0.2">
      <c r="A15" s="53" t="s">
        <v>2</v>
      </c>
      <c r="B15" s="47" t="s">
        <v>3</v>
      </c>
      <c r="C15" s="48" t="s">
        <v>149</v>
      </c>
      <c r="D15" s="48" t="s">
        <v>151</v>
      </c>
      <c r="E15" s="48" t="s">
        <v>152</v>
      </c>
      <c r="F15" s="53" t="s">
        <v>130</v>
      </c>
      <c r="G15" s="49" t="s">
        <v>128</v>
      </c>
      <c r="H15" s="49" t="s">
        <v>129</v>
      </c>
    </row>
    <row r="16" spans="1:8" s="130" customFormat="1" ht="12.75" x14ac:dyDescent="0.2">
      <c r="A16" s="131" t="s">
        <v>27</v>
      </c>
      <c r="B16" s="132" t="s">
        <v>84</v>
      </c>
      <c r="C16" s="133">
        <v>26</v>
      </c>
      <c r="D16" s="134">
        <v>2</v>
      </c>
      <c r="E16" s="134">
        <v>2</v>
      </c>
      <c r="F16" s="139">
        <f>SUM(C16:E16)</f>
        <v>30</v>
      </c>
      <c r="G16" s="136"/>
      <c r="H16" s="140">
        <f>+F16*G16</f>
        <v>0</v>
      </c>
    </row>
    <row r="17" spans="1:8" s="130" customFormat="1" ht="12.75" x14ac:dyDescent="0.2">
      <c r="A17" s="131" t="s">
        <v>28</v>
      </c>
      <c r="B17" s="137" t="s">
        <v>85</v>
      </c>
      <c r="C17" s="133">
        <v>54</v>
      </c>
      <c r="D17" s="134">
        <v>0</v>
      </c>
      <c r="E17" s="134">
        <v>0</v>
      </c>
      <c r="F17" s="139">
        <f t="shared" ref="F17:F29" si="2">SUM(C17:E17)</f>
        <v>54</v>
      </c>
      <c r="G17" s="136"/>
      <c r="H17" s="140">
        <f t="shared" ref="H17:H29" si="3">+F17*G17</f>
        <v>0</v>
      </c>
    </row>
    <row r="18" spans="1:8" s="130" customFormat="1" ht="12.75" x14ac:dyDescent="0.2">
      <c r="A18" s="131" t="s">
        <v>29</v>
      </c>
      <c r="B18" s="137" t="s">
        <v>86</v>
      </c>
      <c r="C18" s="133">
        <v>4</v>
      </c>
      <c r="D18" s="134">
        <v>34</v>
      </c>
      <c r="E18" s="134">
        <v>34</v>
      </c>
      <c r="F18" s="139">
        <f t="shared" si="2"/>
        <v>72</v>
      </c>
      <c r="G18" s="136"/>
      <c r="H18" s="140">
        <f t="shared" si="3"/>
        <v>0</v>
      </c>
    </row>
    <row r="19" spans="1:8" s="130" customFormat="1" ht="12.75" x14ac:dyDescent="0.2">
      <c r="A19" s="131" t="s">
        <v>30</v>
      </c>
      <c r="B19" s="132" t="s">
        <v>94</v>
      </c>
      <c r="C19" s="133">
        <v>2</v>
      </c>
      <c r="D19" s="134">
        <v>7</v>
      </c>
      <c r="E19" s="134">
        <v>5</v>
      </c>
      <c r="F19" s="139">
        <f t="shared" si="2"/>
        <v>14</v>
      </c>
      <c r="G19" s="136"/>
      <c r="H19" s="140">
        <f t="shared" si="3"/>
        <v>0</v>
      </c>
    </row>
    <row r="20" spans="1:8" s="130" customFormat="1" ht="12.75" x14ac:dyDescent="0.2">
      <c r="A20" s="131" t="s">
        <v>31</v>
      </c>
      <c r="B20" s="137" t="s">
        <v>87</v>
      </c>
      <c r="C20" s="133">
        <v>6</v>
      </c>
      <c r="D20" s="134">
        <v>8</v>
      </c>
      <c r="E20" s="134">
        <v>3</v>
      </c>
      <c r="F20" s="139">
        <f t="shared" si="2"/>
        <v>17</v>
      </c>
      <c r="G20" s="136"/>
      <c r="H20" s="140">
        <f t="shared" si="3"/>
        <v>0</v>
      </c>
    </row>
    <row r="21" spans="1:8" s="130" customFormat="1" ht="25.5" x14ac:dyDescent="0.2">
      <c r="A21" s="131" t="s">
        <v>32</v>
      </c>
      <c r="B21" s="137" t="s">
        <v>95</v>
      </c>
      <c r="C21" s="133">
        <v>3</v>
      </c>
      <c r="D21" s="134">
        <v>4</v>
      </c>
      <c r="E21" s="134">
        <v>1</v>
      </c>
      <c r="F21" s="139">
        <f t="shared" si="2"/>
        <v>8</v>
      </c>
      <c r="G21" s="136"/>
      <c r="H21" s="140">
        <f t="shared" si="3"/>
        <v>0</v>
      </c>
    </row>
    <row r="22" spans="1:8" s="130" customFormat="1" ht="12.75" x14ac:dyDescent="0.2">
      <c r="A22" s="131" t="s">
        <v>33</v>
      </c>
      <c r="B22" s="137" t="s">
        <v>88</v>
      </c>
      <c r="C22" s="133">
        <v>15</v>
      </c>
      <c r="D22" s="134">
        <v>5</v>
      </c>
      <c r="E22" s="134">
        <v>1</v>
      </c>
      <c r="F22" s="139">
        <f t="shared" si="2"/>
        <v>21</v>
      </c>
      <c r="G22" s="136"/>
      <c r="H22" s="140">
        <f t="shared" si="3"/>
        <v>0</v>
      </c>
    </row>
    <row r="23" spans="1:8" s="130" customFormat="1" ht="25.5" x14ac:dyDescent="0.2">
      <c r="A23" s="131" t="s">
        <v>34</v>
      </c>
      <c r="B23" s="137" t="s">
        <v>96</v>
      </c>
      <c r="C23" s="133">
        <v>5</v>
      </c>
      <c r="D23" s="134">
        <v>2</v>
      </c>
      <c r="E23" s="134">
        <v>1</v>
      </c>
      <c r="F23" s="139">
        <f t="shared" si="2"/>
        <v>8</v>
      </c>
      <c r="G23" s="136"/>
      <c r="H23" s="140">
        <f t="shared" si="3"/>
        <v>0</v>
      </c>
    </row>
    <row r="24" spans="1:8" s="130" customFormat="1" ht="12.75" x14ac:dyDescent="0.2">
      <c r="A24" s="131" t="s">
        <v>35</v>
      </c>
      <c r="B24" s="137" t="s">
        <v>89</v>
      </c>
      <c r="C24" s="133">
        <v>1</v>
      </c>
      <c r="D24" s="134">
        <v>24</v>
      </c>
      <c r="E24" s="134">
        <v>24</v>
      </c>
      <c r="F24" s="139">
        <f t="shared" si="2"/>
        <v>49</v>
      </c>
      <c r="G24" s="136"/>
      <c r="H24" s="140">
        <f t="shared" si="3"/>
        <v>0</v>
      </c>
    </row>
    <row r="25" spans="1:8" s="130" customFormat="1" ht="12.75" x14ac:dyDescent="0.2">
      <c r="A25" s="131" t="s">
        <v>36</v>
      </c>
      <c r="B25" s="132" t="s">
        <v>97</v>
      </c>
      <c r="C25" s="133">
        <v>0</v>
      </c>
      <c r="D25" s="134">
        <v>4</v>
      </c>
      <c r="E25" s="134">
        <v>2</v>
      </c>
      <c r="F25" s="139">
        <f t="shared" si="2"/>
        <v>6</v>
      </c>
      <c r="G25" s="136"/>
      <c r="H25" s="140">
        <f t="shared" si="3"/>
        <v>0</v>
      </c>
    </row>
    <row r="26" spans="1:8" s="130" customFormat="1" ht="12.75" x14ac:dyDescent="0.2">
      <c r="A26" s="131" t="s">
        <v>37</v>
      </c>
      <c r="B26" s="137" t="s">
        <v>90</v>
      </c>
      <c r="C26" s="133">
        <v>9</v>
      </c>
      <c r="D26" s="134">
        <v>3</v>
      </c>
      <c r="E26" s="134">
        <v>3</v>
      </c>
      <c r="F26" s="139">
        <f t="shared" si="2"/>
        <v>15</v>
      </c>
      <c r="G26" s="136"/>
      <c r="H26" s="140">
        <f t="shared" si="3"/>
        <v>0</v>
      </c>
    </row>
    <row r="27" spans="1:8" s="130" customFormat="1" ht="25.5" x14ac:dyDescent="0.2">
      <c r="A27" s="131" t="s">
        <v>38</v>
      </c>
      <c r="B27" s="137" t="s">
        <v>98</v>
      </c>
      <c r="C27" s="133">
        <v>2</v>
      </c>
      <c r="D27" s="134">
        <v>1</v>
      </c>
      <c r="E27" s="134">
        <v>1</v>
      </c>
      <c r="F27" s="139">
        <f t="shared" si="2"/>
        <v>4</v>
      </c>
      <c r="G27" s="136"/>
      <c r="H27" s="140">
        <f t="shared" si="3"/>
        <v>0</v>
      </c>
    </row>
    <row r="28" spans="1:8" s="130" customFormat="1" ht="12.75" x14ac:dyDescent="0.2">
      <c r="A28" s="131" t="s">
        <v>39</v>
      </c>
      <c r="B28" s="137" t="s">
        <v>91</v>
      </c>
      <c r="C28" s="133">
        <v>15</v>
      </c>
      <c r="D28" s="134">
        <v>5</v>
      </c>
      <c r="E28" s="134">
        <v>1</v>
      </c>
      <c r="F28" s="139">
        <f t="shared" si="2"/>
        <v>21</v>
      </c>
      <c r="G28" s="136"/>
      <c r="H28" s="140">
        <f t="shared" si="3"/>
        <v>0</v>
      </c>
    </row>
    <row r="29" spans="1:8" s="130" customFormat="1" ht="25.5" x14ac:dyDescent="0.2">
      <c r="A29" s="131" t="s">
        <v>40</v>
      </c>
      <c r="B29" s="137" t="s">
        <v>99</v>
      </c>
      <c r="C29" s="133">
        <v>2</v>
      </c>
      <c r="D29" s="134">
        <v>1</v>
      </c>
      <c r="E29" s="134">
        <v>0</v>
      </c>
      <c r="F29" s="139">
        <f t="shared" si="2"/>
        <v>3</v>
      </c>
      <c r="G29" s="136"/>
      <c r="H29" s="140">
        <f t="shared" si="3"/>
        <v>0</v>
      </c>
    </row>
    <row r="30" spans="1:8" s="130" customFormat="1" ht="12.75" x14ac:dyDescent="0.2">
      <c r="A30" s="53"/>
      <c r="B30" s="158" t="s">
        <v>136</v>
      </c>
      <c r="C30" s="159"/>
      <c r="D30" s="159"/>
      <c r="E30" s="159"/>
      <c r="F30" s="159"/>
      <c r="G30" s="158"/>
      <c r="H30" s="54">
        <f>SUM(H16:H29)</f>
        <v>0</v>
      </c>
    </row>
    <row r="31" spans="1:8" x14ac:dyDescent="0.2">
      <c r="C31" s="83"/>
      <c r="D31" s="83"/>
      <c r="E31" s="83"/>
      <c r="F31" s="8"/>
    </row>
    <row r="32" spans="1:8" ht="19.5" x14ac:dyDescent="0.25">
      <c r="A32" s="5" t="s">
        <v>41</v>
      </c>
      <c r="B32" s="113" t="s">
        <v>153</v>
      </c>
      <c r="C32" s="84"/>
      <c r="D32" s="84"/>
      <c r="E32" s="84"/>
      <c r="F32" s="6"/>
      <c r="G32" s="4"/>
      <c r="H32" s="4"/>
    </row>
    <row r="33" spans="1:8" ht="19.5" x14ac:dyDescent="0.25">
      <c r="A33" s="5"/>
      <c r="B33" s="117"/>
      <c r="C33" s="84"/>
      <c r="D33" s="84"/>
      <c r="E33" s="84"/>
      <c r="F33" s="6"/>
      <c r="G33" s="4"/>
      <c r="H33" s="4"/>
    </row>
    <row r="34" spans="1:8" s="130" customFormat="1" ht="51" x14ac:dyDescent="0.2">
      <c r="A34" s="53" t="s">
        <v>2</v>
      </c>
      <c r="B34" s="47" t="s">
        <v>3</v>
      </c>
      <c r="C34" s="48" t="s">
        <v>149</v>
      </c>
      <c r="D34" s="48" t="s">
        <v>151</v>
      </c>
      <c r="E34" s="48" t="s">
        <v>152</v>
      </c>
      <c r="F34" s="53" t="s">
        <v>130</v>
      </c>
      <c r="G34" s="49" t="s">
        <v>128</v>
      </c>
      <c r="H34" s="49" t="s">
        <v>129</v>
      </c>
    </row>
    <row r="35" spans="1:8" s="130" customFormat="1" ht="12.75" x14ac:dyDescent="0.2">
      <c r="A35" s="131" t="s">
        <v>42</v>
      </c>
      <c r="B35" s="132" t="s">
        <v>92</v>
      </c>
      <c r="C35" s="133">
        <v>15</v>
      </c>
      <c r="D35" s="134">
        <v>4</v>
      </c>
      <c r="E35" s="134">
        <v>1</v>
      </c>
      <c r="F35" s="135">
        <f t="shared" ref="F35:F36" si="4">SUM(C35:E35)</f>
        <v>20</v>
      </c>
      <c r="G35" s="136"/>
      <c r="H35" s="54">
        <f t="shared" ref="H35:H36" si="5">+F35*G35</f>
        <v>0</v>
      </c>
    </row>
    <row r="36" spans="1:8" s="130" customFormat="1" ht="25.5" x14ac:dyDescent="0.2">
      <c r="A36" s="131" t="s">
        <v>43</v>
      </c>
      <c r="B36" s="137" t="s">
        <v>93</v>
      </c>
      <c r="C36" s="133">
        <v>5</v>
      </c>
      <c r="D36" s="134">
        <v>1</v>
      </c>
      <c r="E36" s="134">
        <v>0</v>
      </c>
      <c r="F36" s="135">
        <f t="shared" si="4"/>
        <v>6</v>
      </c>
      <c r="G36" s="136"/>
      <c r="H36" s="54">
        <f t="shared" si="5"/>
        <v>0</v>
      </c>
    </row>
    <row r="37" spans="1:8" s="130" customFormat="1" ht="12.75" x14ac:dyDescent="0.2">
      <c r="A37" s="53"/>
      <c r="B37" s="158" t="s">
        <v>147</v>
      </c>
      <c r="C37" s="159"/>
      <c r="D37" s="159"/>
      <c r="E37" s="159"/>
      <c r="F37" s="159"/>
      <c r="G37" s="159"/>
      <c r="H37" s="54">
        <f>SUM(H35:H36)</f>
        <v>0</v>
      </c>
    </row>
    <row r="38" spans="1:8" x14ac:dyDescent="0.2">
      <c r="A38" s="11"/>
      <c r="B38" s="44"/>
      <c r="C38" s="85"/>
      <c r="D38" s="85"/>
      <c r="E38" s="85"/>
      <c r="F38" s="12"/>
      <c r="G38" s="12"/>
      <c r="H38" s="13"/>
    </row>
    <row r="39" spans="1:8" ht="19.5" x14ac:dyDescent="0.25">
      <c r="A39" s="5" t="s">
        <v>44</v>
      </c>
      <c r="B39" s="123" t="s">
        <v>155</v>
      </c>
    </row>
    <row r="40" spans="1:8" ht="19.5" x14ac:dyDescent="0.25">
      <c r="A40" s="5"/>
      <c r="B40" s="123"/>
    </row>
    <row r="41" spans="1:8" s="130" customFormat="1" ht="51" x14ac:dyDescent="0.2">
      <c r="A41" s="53" t="s">
        <v>2</v>
      </c>
      <c r="B41" s="47" t="s">
        <v>3</v>
      </c>
      <c r="C41" s="48" t="s">
        <v>149</v>
      </c>
      <c r="D41" s="48" t="s">
        <v>151</v>
      </c>
      <c r="E41" s="48" t="s">
        <v>152</v>
      </c>
      <c r="F41" s="53" t="s">
        <v>130</v>
      </c>
      <c r="G41" s="49" t="s">
        <v>128</v>
      </c>
      <c r="H41" s="49" t="s">
        <v>129</v>
      </c>
    </row>
    <row r="42" spans="1:8" s="130" customFormat="1" ht="12.75" x14ac:dyDescent="0.2">
      <c r="A42" s="131" t="s">
        <v>46</v>
      </c>
      <c r="B42" s="132" t="s">
        <v>79</v>
      </c>
      <c r="C42" s="133">
        <v>12</v>
      </c>
      <c r="D42" s="134">
        <v>2</v>
      </c>
      <c r="E42" s="134">
        <v>2</v>
      </c>
      <c r="F42" s="139">
        <f t="shared" ref="F42:F45" si="6">SUM(C42:E42)</f>
        <v>16</v>
      </c>
      <c r="G42" s="136"/>
      <c r="H42" s="140">
        <f t="shared" ref="H42:H45" si="7">+F42*G42</f>
        <v>0</v>
      </c>
    </row>
    <row r="43" spans="1:8" s="130" customFormat="1" ht="12.75" x14ac:dyDescent="0.2">
      <c r="A43" s="131" t="s">
        <v>101</v>
      </c>
      <c r="B43" s="132" t="s">
        <v>81</v>
      </c>
      <c r="C43" s="133">
        <v>12</v>
      </c>
      <c r="D43" s="134">
        <v>2</v>
      </c>
      <c r="E43" s="134">
        <v>2</v>
      </c>
      <c r="F43" s="139">
        <f t="shared" si="6"/>
        <v>16</v>
      </c>
      <c r="G43" s="136"/>
      <c r="H43" s="140">
        <f t="shared" si="7"/>
        <v>0</v>
      </c>
    </row>
    <row r="44" spans="1:8" s="130" customFormat="1" ht="12.75" x14ac:dyDescent="0.2">
      <c r="A44" s="131" t="s">
        <v>102</v>
      </c>
      <c r="B44" s="132" t="s">
        <v>82</v>
      </c>
      <c r="C44" s="133">
        <v>2</v>
      </c>
      <c r="D44" s="134">
        <v>2</v>
      </c>
      <c r="E44" s="134">
        <v>2</v>
      </c>
      <c r="F44" s="139">
        <f t="shared" si="6"/>
        <v>6</v>
      </c>
      <c r="G44" s="136"/>
      <c r="H44" s="140">
        <f t="shared" si="7"/>
        <v>0</v>
      </c>
    </row>
    <row r="45" spans="1:8" s="130" customFormat="1" ht="25.5" x14ac:dyDescent="0.2">
      <c r="A45" s="131" t="s">
        <v>103</v>
      </c>
      <c r="B45" s="132" t="s">
        <v>83</v>
      </c>
      <c r="C45" s="133">
        <v>10</v>
      </c>
      <c r="D45" s="134">
        <v>2</v>
      </c>
      <c r="E45" s="134">
        <v>2</v>
      </c>
      <c r="F45" s="139">
        <f t="shared" si="6"/>
        <v>14</v>
      </c>
      <c r="G45" s="136"/>
      <c r="H45" s="140">
        <f t="shared" si="7"/>
        <v>0</v>
      </c>
    </row>
    <row r="46" spans="1:8" s="130" customFormat="1" ht="12.75" x14ac:dyDescent="0.2">
      <c r="A46" s="53"/>
      <c r="B46" s="121" t="s">
        <v>137</v>
      </c>
      <c r="C46" s="122"/>
      <c r="D46" s="122"/>
      <c r="E46" s="122"/>
      <c r="F46" s="122"/>
      <c r="G46" s="121"/>
      <c r="H46" s="54">
        <f>SUM(H42:H45)</f>
        <v>0</v>
      </c>
    </row>
    <row r="47" spans="1:8" x14ac:dyDescent="0.2">
      <c r="C47" s="83"/>
      <c r="D47" s="83"/>
      <c r="E47" s="83"/>
      <c r="F47" s="8"/>
    </row>
    <row r="48" spans="1:8" ht="19.5" x14ac:dyDescent="0.25">
      <c r="A48" s="5" t="s">
        <v>47</v>
      </c>
      <c r="B48" s="123" t="s">
        <v>156</v>
      </c>
    </row>
    <row r="49" spans="1:8" ht="19.5" x14ac:dyDescent="0.25">
      <c r="A49" s="5"/>
      <c r="B49" s="123"/>
    </row>
    <row r="50" spans="1:8" s="130" customFormat="1" ht="51" x14ac:dyDescent="0.2">
      <c r="A50" s="53" t="s">
        <v>2</v>
      </c>
      <c r="B50" s="47" t="s">
        <v>3</v>
      </c>
      <c r="C50" s="48" t="s">
        <v>149</v>
      </c>
      <c r="D50" s="48" t="s">
        <v>151</v>
      </c>
      <c r="E50" s="48" t="s">
        <v>152</v>
      </c>
      <c r="F50" s="53" t="s">
        <v>130</v>
      </c>
      <c r="G50" s="49" t="s">
        <v>128</v>
      </c>
      <c r="H50" s="49" t="s">
        <v>129</v>
      </c>
    </row>
    <row r="51" spans="1:8" s="130" customFormat="1" ht="12.75" x14ac:dyDescent="0.2">
      <c r="A51" s="131" t="s">
        <v>159</v>
      </c>
      <c r="B51" s="132" t="s">
        <v>84</v>
      </c>
      <c r="C51" s="133">
        <v>12</v>
      </c>
      <c r="D51" s="134">
        <v>2</v>
      </c>
      <c r="E51" s="134">
        <v>2</v>
      </c>
      <c r="F51" s="139">
        <f t="shared" ref="F51:F53" si="8">SUM(C51:E51)</f>
        <v>16</v>
      </c>
      <c r="G51" s="136"/>
      <c r="H51" s="140">
        <f t="shared" ref="H51:H53" si="9">+F51*G51</f>
        <v>0</v>
      </c>
    </row>
    <row r="52" spans="1:8" s="130" customFormat="1" ht="12.75" x14ac:dyDescent="0.2">
      <c r="A52" s="131" t="s">
        <v>160</v>
      </c>
      <c r="B52" s="132" t="s">
        <v>157</v>
      </c>
      <c r="C52" s="133">
        <v>2</v>
      </c>
      <c r="D52" s="134">
        <v>12</v>
      </c>
      <c r="E52" s="134">
        <v>2</v>
      </c>
      <c r="F52" s="139">
        <f t="shared" si="8"/>
        <v>16</v>
      </c>
      <c r="G52" s="136"/>
      <c r="H52" s="140">
        <f t="shared" si="9"/>
        <v>0</v>
      </c>
    </row>
    <row r="53" spans="1:8" s="130" customFormat="1" ht="12.75" x14ac:dyDescent="0.2">
      <c r="A53" s="131" t="s">
        <v>161</v>
      </c>
      <c r="B53" s="132" t="s">
        <v>158</v>
      </c>
      <c r="C53" s="133">
        <v>1</v>
      </c>
      <c r="D53" s="134">
        <v>2</v>
      </c>
      <c r="E53" s="134">
        <v>1</v>
      </c>
      <c r="F53" s="139">
        <f t="shared" si="8"/>
        <v>4</v>
      </c>
      <c r="G53" s="136"/>
      <c r="H53" s="140">
        <f t="shared" si="9"/>
        <v>0</v>
      </c>
    </row>
    <row r="54" spans="1:8" s="130" customFormat="1" ht="12.75" x14ac:dyDescent="0.2">
      <c r="A54" s="53"/>
      <c r="B54" s="121" t="s">
        <v>137</v>
      </c>
      <c r="C54" s="122"/>
      <c r="D54" s="122"/>
      <c r="E54" s="122"/>
      <c r="F54" s="122"/>
      <c r="G54" s="121"/>
      <c r="H54" s="54">
        <f>SUM(H51:H53)</f>
        <v>0</v>
      </c>
    </row>
    <row r="55" spans="1:8" x14ac:dyDescent="0.2">
      <c r="C55" s="83"/>
      <c r="D55" s="83"/>
      <c r="E55" s="83"/>
      <c r="F55" s="8"/>
    </row>
    <row r="56" spans="1:8" ht="19.5" x14ac:dyDescent="0.25">
      <c r="A56" s="5" t="s">
        <v>163</v>
      </c>
      <c r="B56" s="113" t="s">
        <v>162</v>
      </c>
    </row>
    <row r="57" spans="1:8" ht="19.5" x14ac:dyDescent="0.25">
      <c r="A57" s="5"/>
      <c r="B57" s="123"/>
    </row>
    <row r="58" spans="1:8" s="130" customFormat="1" ht="51" x14ac:dyDescent="0.2">
      <c r="A58" s="53" t="s">
        <v>2</v>
      </c>
      <c r="B58" s="47" t="s">
        <v>3</v>
      </c>
      <c r="C58" s="48" t="s">
        <v>149</v>
      </c>
      <c r="D58" s="48" t="s">
        <v>151</v>
      </c>
      <c r="E58" s="48" t="s">
        <v>152</v>
      </c>
      <c r="F58" s="53" t="s">
        <v>130</v>
      </c>
      <c r="G58" s="49" t="s">
        <v>128</v>
      </c>
      <c r="H58" s="49" t="s">
        <v>129</v>
      </c>
    </row>
    <row r="59" spans="1:8" s="130" customFormat="1" ht="12.75" x14ac:dyDescent="0.2">
      <c r="A59" s="131" t="s">
        <v>164</v>
      </c>
      <c r="B59" s="132" t="s">
        <v>166</v>
      </c>
      <c r="C59" s="133">
        <v>0</v>
      </c>
      <c r="D59" s="134">
        <v>2</v>
      </c>
      <c r="E59" s="134">
        <v>1</v>
      </c>
      <c r="F59" s="139">
        <f t="shared" ref="F59:F60" si="10">SUM(C59:E59)</f>
        <v>3</v>
      </c>
      <c r="G59" s="136"/>
      <c r="H59" s="140">
        <f t="shared" ref="H59:H60" si="11">+F59*G59</f>
        <v>0</v>
      </c>
    </row>
    <row r="60" spans="1:8" s="130" customFormat="1" ht="12.75" x14ac:dyDescent="0.2">
      <c r="A60" s="131" t="s">
        <v>165</v>
      </c>
      <c r="B60" s="132" t="s">
        <v>167</v>
      </c>
      <c r="C60" s="133">
        <v>0</v>
      </c>
      <c r="D60" s="134">
        <v>2</v>
      </c>
      <c r="E60" s="134">
        <v>1</v>
      </c>
      <c r="F60" s="139">
        <f t="shared" si="10"/>
        <v>3</v>
      </c>
      <c r="G60" s="136"/>
      <c r="H60" s="140">
        <f t="shared" si="11"/>
        <v>0</v>
      </c>
    </row>
    <row r="61" spans="1:8" s="130" customFormat="1" ht="12.75" x14ac:dyDescent="0.2">
      <c r="A61" s="53"/>
      <c r="B61" s="121" t="s">
        <v>137</v>
      </c>
      <c r="C61" s="122"/>
      <c r="D61" s="122"/>
      <c r="E61" s="122"/>
      <c r="F61" s="122"/>
      <c r="G61" s="121"/>
      <c r="H61" s="54">
        <f>SUM(H59:H60)</f>
        <v>0</v>
      </c>
    </row>
    <row r="62" spans="1:8" x14ac:dyDescent="0.2">
      <c r="C62" s="83"/>
      <c r="D62" s="83"/>
      <c r="E62" s="83"/>
      <c r="F62" s="8"/>
    </row>
    <row r="63" spans="1:8" ht="19.5" x14ac:dyDescent="0.25">
      <c r="A63" s="5" t="s">
        <v>168</v>
      </c>
      <c r="B63" s="123" t="s">
        <v>100</v>
      </c>
    </row>
    <row r="64" spans="1:8" ht="19.5" x14ac:dyDescent="0.25">
      <c r="A64" s="5"/>
      <c r="B64" s="123"/>
    </row>
    <row r="65" spans="1:8" s="130" customFormat="1" ht="51" x14ac:dyDescent="0.2">
      <c r="A65" s="53" t="s">
        <v>2</v>
      </c>
      <c r="B65" s="47" t="s">
        <v>3</v>
      </c>
      <c r="C65" s="48" t="s">
        <v>149</v>
      </c>
      <c r="D65" s="48" t="s">
        <v>151</v>
      </c>
      <c r="E65" s="48" t="s">
        <v>152</v>
      </c>
      <c r="F65" s="53" t="s">
        <v>130</v>
      </c>
      <c r="G65" s="49" t="s">
        <v>128</v>
      </c>
      <c r="H65" s="49" t="s">
        <v>129</v>
      </c>
    </row>
    <row r="66" spans="1:8" s="130" customFormat="1" ht="12.75" x14ac:dyDescent="0.2">
      <c r="A66" s="131" t="s">
        <v>169</v>
      </c>
      <c r="B66" s="132" t="s">
        <v>104</v>
      </c>
      <c r="C66" s="133">
        <v>10</v>
      </c>
      <c r="D66" s="134">
        <v>20</v>
      </c>
      <c r="E66" s="134">
        <v>20</v>
      </c>
      <c r="F66" s="139">
        <f t="shared" ref="F66:F75" si="12">SUM(C66:E66)</f>
        <v>50</v>
      </c>
      <c r="G66" s="136"/>
      <c r="H66" s="140">
        <f t="shared" ref="H66:H75" si="13">+F66*G66</f>
        <v>0</v>
      </c>
    </row>
    <row r="67" spans="1:8" s="130" customFormat="1" ht="25.5" x14ac:dyDescent="0.2">
      <c r="A67" s="131" t="s">
        <v>170</v>
      </c>
      <c r="B67" s="132" t="s">
        <v>105</v>
      </c>
      <c r="C67" s="133">
        <v>2</v>
      </c>
      <c r="D67" s="134">
        <v>6</v>
      </c>
      <c r="E67" s="134">
        <v>6</v>
      </c>
      <c r="F67" s="139">
        <f t="shared" si="12"/>
        <v>14</v>
      </c>
      <c r="G67" s="136"/>
      <c r="H67" s="140">
        <f t="shared" si="13"/>
        <v>0</v>
      </c>
    </row>
    <row r="68" spans="1:8" s="130" customFormat="1" ht="12.75" x14ac:dyDescent="0.2">
      <c r="A68" s="131" t="s">
        <v>171</v>
      </c>
      <c r="B68" s="132" t="s">
        <v>106</v>
      </c>
      <c r="C68" s="133">
        <v>8</v>
      </c>
      <c r="D68" s="134">
        <v>25</v>
      </c>
      <c r="E68" s="134">
        <v>25</v>
      </c>
      <c r="F68" s="139">
        <f t="shared" si="12"/>
        <v>58</v>
      </c>
      <c r="G68" s="136"/>
      <c r="H68" s="140">
        <f t="shared" si="13"/>
        <v>0</v>
      </c>
    </row>
    <row r="69" spans="1:8" s="130" customFormat="1" ht="12.75" x14ac:dyDescent="0.2">
      <c r="A69" s="131" t="s">
        <v>172</v>
      </c>
      <c r="B69" s="132" t="s">
        <v>107</v>
      </c>
      <c r="C69" s="133">
        <v>2</v>
      </c>
      <c r="D69" s="134">
        <v>7</v>
      </c>
      <c r="E69" s="134">
        <v>8</v>
      </c>
      <c r="F69" s="139">
        <f t="shared" si="12"/>
        <v>17</v>
      </c>
      <c r="G69" s="136"/>
      <c r="H69" s="140">
        <f t="shared" si="13"/>
        <v>0</v>
      </c>
    </row>
    <row r="70" spans="1:8" s="130" customFormat="1" ht="12.75" x14ac:dyDescent="0.2">
      <c r="A70" s="131" t="s">
        <v>173</v>
      </c>
      <c r="B70" s="132" t="s">
        <v>108</v>
      </c>
      <c r="C70" s="133">
        <v>10</v>
      </c>
      <c r="D70" s="134">
        <v>12</v>
      </c>
      <c r="E70" s="134">
        <v>12</v>
      </c>
      <c r="F70" s="139">
        <f t="shared" si="12"/>
        <v>34</v>
      </c>
      <c r="G70" s="136"/>
      <c r="H70" s="140">
        <f t="shared" si="13"/>
        <v>0</v>
      </c>
    </row>
    <row r="71" spans="1:8" s="130" customFormat="1" ht="12.75" x14ac:dyDescent="0.2">
      <c r="A71" s="131" t="s">
        <v>174</v>
      </c>
      <c r="B71" s="132" t="s">
        <v>109</v>
      </c>
      <c r="C71" s="133">
        <v>2</v>
      </c>
      <c r="D71" s="134">
        <v>3</v>
      </c>
      <c r="E71" s="134">
        <v>3</v>
      </c>
      <c r="F71" s="139">
        <f t="shared" si="12"/>
        <v>8</v>
      </c>
      <c r="G71" s="136"/>
      <c r="H71" s="140">
        <f t="shared" si="13"/>
        <v>0</v>
      </c>
    </row>
    <row r="72" spans="1:8" s="130" customFormat="1" ht="12.75" x14ac:dyDescent="0.2">
      <c r="A72" s="131" t="s">
        <v>175</v>
      </c>
      <c r="B72" s="137" t="s">
        <v>110</v>
      </c>
      <c r="C72" s="133">
        <v>6</v>
      </c>
      <c r="D72" s="134">
        <v>8</v>
      </c>
      <c r="E72" s="134">
        <v>8</v>
      </c>
      <c r="F72" s="139">
        <f t="shared" si="12"/>
        <v>22</v>
      </c>
      <c r="G72" s="136"/>
      <c r="H72" s="140">
        <f t="shared" si="13"/>
        <v>0</v>
      </c>
    </row>
    <row r="73" spans="1:8" s="130" customFormat="1" ht="12.75" x14ac:dyDescent="0.2">
      <c r="A73" s="131" t="s">
        <v>176</v>
      </c>
      <c r="B73" s="137" t="s">
        <v>111</v>
      </c>
      <c r="C73" s="133">
        <v>1</v>
      </c>
      <c r="D73" s="134">
        <v>2</v>
      </c>
      <c r="E73" s="134">
        <v>2</v>
      </c>
      <c r="F73" s="139">
        <f t="shared" si="12"/>
        <v>5</v>
      </c>
      <c r="G73" s="136"/>
      <c r="H73" s="140">
        <f t="shared" si="13"/>
        <v>0</v>
      </c>
    </row>
    <row r="74" spans="1:8" s="130" customFormat="1" ht="12.75" x14ac:dyDescent="0.2">
      <c r="A74" s="131" t="s">
        <v>177</v>
      </c>
      <c r="B74" s="132" t="s">
        <v>112</v>
      </c>
      <c r="C74" s="133">
        <v>16</v>
      </c>
      <c r="D74" s="134">
        <v>18</v>
      </c>
      <c r="E74" s="134">
        <v>18</v>
      </c>
      <c r="F74" s="139">
        <f t="shared" si="12"/>
        <v>52</v>
      </c>
      <c r="G74" s="136"/>
      <c r="H74" s="140">
        <f t="shared" si="13"/>
        <v>0</v>
      </c>
    </row>
    <row r="75" spans="1:8" s="130" customFormat="1" ht="12.75" x14ac:dyDescent="0.2">
      <c r="A75" s="131" t="s">
        <v>178</v>
      </c>
      <c r="B75" s="137" t="s">
        <v>113</v>
      </c>
      <c r="C75" s="133">
        <v>3</v>
      </c>
      <c r="D75" s="134">
        <v>3</v>
      </c>
      <c r="E75" s="134">
        <v>3</v>
      </c>
      <c r="F75" s="139">
        <f t="shared" si="12"/>
        <v>9</v>
      </c>
      <c r="G75" s="136"/>
      <c r="H75" s="140">
        <f t="shared" si="13"/>
        <v>0</v>
      </c>
    </row>
    <row r="76" spans="1:8" s="130" customFormat="1" ht="12.75" x14ac:dyDescent="0.2">
      <c r="A76" s="53"/>
      <c r="B76" s="121" t="s">
        <v>137</v>
      </c>
      <c r="C76" s="122"/>
      <c r="D76" s="122"/>
      <c r="E76" s="122"/>
      <c r="F76" s="122"/>
      <c r="G76" s="121"/>
      <c r="H76" s="54">
        <f>SUM(H66:H75)</f>
        <v>0</v>
      </c>
    </row>
    <row r="77" spans="1:8" x14ac:dyDescent="0.2">
      <c r="G77" s="128"/>
      <c r="H77" s="128"/>
    </row>
    <row r="78" spans="1:8" s="60" customFormat="1" ht="12.75" x14ac:dyDescent="0.2">
      <c r="A78" s="61" t="str">
        <f>+A1</f>
        <v>1. sklop: enota TE-TOL: Preizkus varnostnih ventilov in pregled opreme pod tlakom</v>
      </c>
      <c r="B78" s="58"/>
      <c r="C78" s="57"/>
      <c r="D78" s="106"/>
      <c r="E78" s="106"/>
    </row>
    <row r="79" spans="1:8" s="60" customFormat="1" ht="12.75" x14ac:dyDescent="0.2">
      <c r="A79" s="57"/>
      <c r="B79" s="58"/>
      <c r="C79" s="57"/>
      <c r="D79" s="106"/>
      <c r="E79" s="106"/>
    </row>
    <row r="80" spans="1:8" s="60" customFormat="1" ht="12.75" x14ac:dyDescent="0.2">
      <c r="A80" s="62" t="str">
        <f>+A3</f>
        <v>1.</v>
      </c>
      <c r="B80" s="62" t="str">
        <f>+B3</f>
        <v>Tlačne posode</v>
      </c>
      <c r="C80" s="63"/>
      <c r="D80" s="107"/>
      <c r="E80" s="108"/>
      <c r="F80" s="66"/>
      <c r="G80" s="67">
        <f>+H11</f>
        <v>0</v>
      </c>
    </row>
    <row r="81" spans="1:8" s="60" customFormat="1" ht="12.75" x14ac:dyDescent="0.2">
      <c r="A81" s="68" t="str">
        <f>+A13</f>
        <v>2.</v>
      </c>
      <c r="B81" s="68" t="str">
        <f>+B13</f>
        <v>Pregledi - tlačne posode</v>
      </c>
      <c r="C81" s="69"/>
      <c r="D81" s="109"/>
      <c r="E81" s="110"/>
      <c r="F81" s="72"/>
      <c r="G81" s="73">
        <f>+H30</f>
        <v>0</v>
      </c>
    </row>
    <row r="82" spans="1:8" s="60" customFormat="1" ht="12.75" x14ac:dyDescent="0.2">
      <c r="A82" s="68" t="str">
        <f>+A32</f>
        <v>3.</v>
      </c>
      <c r="B82" s="68" t="str">
        <f>+B32</f>
        <v>Pregledi s pomočjo alternativne metode (NDE) - tlačne posode</v>
      </c>
      <c r="C82" s="69"/>
      <c r="D82" s="109"/>
      <c r="E82" s="110"/>
      <c r="F82" s="72"/>
      <c r="G82" s="73">
        <f>+H37</f>
        <v>0</v>
      </c>
    </row>
    <row r="83" spans="1:8" s="60" customFormat="1" ht="12.75" x14ac:dyDescent="0.2">
      <c r="A83" s="68" t="str">
        <f>+A39</f>
        <v>4.</v>
      </c>
      <c r="B83" s="68" t="str">
        <f>+B39</f>
        <v>Cevovodi</v>
      </c>
      <c r="C83" s="69"/>
      <c r="D83" s="109"/>
      <c r="E83" s="110"/>
      <c r="F83" s="72"/>
      <c r="G83" s="73">
        <f>+H46</f>
        <v>0</v>
      </c>
    </row>
    <row r="84" spans="1:8" s="60" customFormat="1" ht="12.75" x14ac:dyDescent="0.2">
      <c r="A84" s="68" t="str">
        <f>+A48</f>
        <v>5.</v>
      </c>
      <c r="B84" s="68" t="str">
        <f>+B48</f>
        <v>Pregledi - cevovodi</v>
      </c>
      <c r="C84" s="69"/>
      <c r="D84" s="109"/>
      <c r="E84" s="110"/>
      <c r="F84" s="72"/>
      <c r="G84" s="73">
        <f>+H54</f>
        <v>0</v>
      </c>
    </row>
    <row r="85" spans="1:8" s="60" customFormat="1" ht="12.75" x14ac:dyDescent="0.2">
      <c r="A85" s="68" t="str">
        <f>+A56</f>
        <v>6.</v>
      </c>
      <c r="B85" s="68" t="str">
        <f>+B56</f>
        <v>Pregledi s pomočjo alternativne metode (NDE) - cevovodi</v>
      </c>
      <c r="C85" s="69"/>
      <c r="D85" s="109"/>
      <c r="E85" s="110"/>
      <c r="F85" s="72"/>
      <c r="G85" s="73">
        <f>+H61</f>
        <v>0</v>
      </c>
    </row>
    <row r="86" spans="1:8" s="60" customFormat="1" ht="12.75" x14ac:dyDescent="0.2">
      <c r="A86" s="154" t="str">
        <f>+A63</f>
        <v>7.</v>
      </c>
      <c r="B86" s="68" t="str">
        <f>+B63</f>
        <v>Varnostni ventili</v>
      </c>
      <c r="C86" s="69"/>
      <c r="D86" s="109"/>
      <c r="E86" s="110"/>
      <c r="F86" s="72"/>
      <c r="G86" s="73">
        <f>+H76</f>
        <v>0</v>
      </c>
    </row>
    <row r="87" spans="1:8" s="81" customFormat="1" ht="12.75" x14ac:dyDescent="0.2">
      <c r="A87" s="153"/>
      <c r="B87" s="75" t="s">
        <v>131</v>
      </c>
      <c r="C87" s="76"/>
      <c r="D87" s="111"/>
      <c r="E87" s="112"/>
      <c r="F87" s="79"/>
      <c r="G87" s="80">
        <f>SUM(G80:G86)</f>
        <v>0</v>
      </c>
    </row>
    <row r="88" spans="1:8" s="60" customFormat="1" ht="12.75" x14ac:dyDescent="0.2">
      <c r="A88" s="57"/>
      <c r="B88" s="58"/>
      <c r="C88" s="57"/>
      <c r="D88" s="106"/>
      <c r="E88" s="106"/>
    </row>
    <row r="90" spans="1:8" ht="18" x14ac:dyDescent="0.25">
      <c r="A90" s="9"/>
      <c r="B90" s="45"/>
      <c r="C90" s="88"/>
      <c r="D90" s="88"/>
      <c r="E90" s="88"/>
      <c r="F90" s="10"/>
      <c r="G90" s="9"/>
      <c r="H90" s="9"/>
    </row>
    <row r="91" spans="1:8" ht="18" x14ac:dyDescent="0.25">
      <c r="A91" s="9"/>
      <c r="B91" s="45"/>
      <c r="C91" s="88"/>
      <c r="D91" s="88"/>
      <c r="E91" s="88"/>
      <c r="F91" s="10"/>
      <c r="G91" s="9"/>
      <c r="H91" s="9"/>
    </row>
    <row r="92" spans="1:8" ht="18" x14ac:dyDescent="0.25">
      <c r="A92" s="9"/>
      <c r="B92" s="45"/>
      <c r="C92" s="88"/>
      <c r="D92" s="88"/>
      <c r="E92" s="88"/>
      <c r="F92" s="10"/>
      <c r="G92" s="9"/>
      <c r="H92" s="9"/>
    </row>
    <row r="94" spans="1:8" ht="18" x14ac:dyDescent="0.25">
      <c r="A94" s="9"/>
      <c r="B94" s="45"/>
      <c r="C94" s="88"/>
      <c r="D94" s="88"/>
      <c r="E94" s="88"/>
      <c r="F94" s="10"/>
      <c r="G94" s="9"/>
      <c r="H94" s="9"/>
    </row>
  </sheetData>
  <mergeCells count="3">
    <mergeCell ref="B11:G11"/>
    <mergeCell ref="B37:G37"/>
    <mergeCell ref="B30:G30"/>
  </mergeCells>
  <phoneticPr fontId="33" type="noConversion"/>
  <pageMargins left="0.47" right="0.38" top="0.94488188976377963" bottom="0.74803149606299213" header="0.31496062992125984" footer="0.31496062992125984"/>
  <pageSetup paperSize="9" scale="80" orientation="landscape" r:id="rId1"/>
  <headerFooter>
    <oddFooter>&amp;L&amp;F&amp;Cstran &amp;P od &amp;N&amp;R&amp;A</oddFooter>
  </headerFooter>
  <ignoredErrors>
    <ignoredError sqref="A28:A30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4"/>
  <sheetViews>
    <sheetView workbookViewId="0">
      <selection activeCell="G22" sqref="G7:G22"/>
    </sheetView>
  </sheetViews>
  <sheetFormatPr defaultRowHeight="15" x14ac:dyDescent="0.25"/>
  <cols>
    <col min="1" max="1" width="6.42578125" style="14" customWidth="1"/>
    <col min="2" max="2" width="37.140625" style="14" customWidth="1"/>
    <col min="3" max="5" width="17.140625" style="82" customWidth="1"/>
    <col min="6" max="6" width="16.7109375" style="1" customWidth="1"/>
    <col min="7" max="7" width="20" style="14" bestFit="1" customWidth="1"/>
    <col min="8" max="8" width="15.42578125" style="14" bestFit="1" customWidth="1"/>
    <col min="9" max="16384" width="9.140625" style="14"/>
  </cols>
  <sheetData>
    <row r="1" spans="1:8" ht="53.25" customHeight="1" x14ac:dyDescent="0.25">
      <c r="A1" s="160" t="s">
        <v>132</v>
      </c>
      <c r="B1" s="160"/>
      <c r="C1" s="160"/>
      <c r="D1" s="160"/>
      <c r="E1" s="160"/>
      <c r="F1" s="160"/>
      <c r="G1" s="160"/>
      <c r="H1" s="160"/>
    </row>
    <row r="2" spans="1:8" ht="19.5" x14ac:dyDescent="0.25">
      <c r="A2" s="5"/>
      <c r="B2" s="5"/>
    </row>
    <row r="4" spans="1:8" ht="19.5" x14ac:dyDescent="0.25">
      <c r="A4" s="5" t="s">
        <v>0</v>
      </c>
      <c r="B4" s="5" t="s">
        <v>1</v>
      </c>
    </row>
    <row r="5" spans="1:8" ht="7.5" customHeight="1" x14ac:dyDescent="0.25">
      <c r="A5" s="5"/>
      <c r="B5" s="5"/>
    </row>
    <row r="6" spans="1:8" s="19" customFormat="1" ht="38.25" x14ac:dyDescent="0.25">
      <c r="A6" s="46" t="s">
        <v>2</v>
      </c>
      <c r="B6" s="47" t="s">
        <v>3</v>
      </c>
      <c r="C6" s="138" t="s">
        <v>149</v>
      </c>
      <c r="D6" s="138" t="s">
        <v>151</v>
      </c>
      <c r="E6" s="138" t="s">
        <v>152</v>
      </c>
      <c r="F6" s="46" t="s">
        <v>130</v>
      </c>
      <c r="G6" s="49" t="s">
        <v>128</v>
      </c>
      <c r="H6" s="49" t="s">
        <v>129</v>
      </c>
    </row>
    <row r="7" spans="1:8" x14ac:dyDescent="0.25">
      <c r="A7" s="141">
        <v>1</v>
      </c>
      <c r="B7" s="142" t="s">
        <v>5</v>
      </c>
      <c r="C7" s="124">
        <v>1</v>
      </c>
      <c r="D7" s="89">
        <v>1</v>
      </c>
      <c r="E7" s="89">
        <v>1</v>
      </c>
      <c r="F7" s="143">
        <f>SUM(C7:E7)</f>
        <v>3</v>
      </c>
      <c r="G7" s="51"/>
      <c r="H7" s="144">
        <f>+F7*G7</f>
        <v>0</v>
      </c>
    </row>
    <row r="8" spans="1:8" x14ac:dyDescent="0.25">
      <c r="A8" s="141">
        <v>2</v>
      </c>
      <c r="B8" s="15" t="s">
        <v>7</v>
      </c>
      <c r="C8" s="124">
        <v>1</v>
      </c>
      <c r="D8" s="89">
        <v>2</v>
      </c>
      <c r="E8" s="89">
        <v>2</v>
      </c>
      <c r="F8" s="143">
        <f t="shared" ref="F8:F22" si="0">SUM(C8:E8)</f>
        <v>5</v>
      </c>
      <c r="G8" s="51"/>
      <c r="H8" s="144">
        <f t="shared" ref="H8:H22" si="1">+F8*G8</f>
        <v>0</v>
      </c>
    </row>
    <row r="9" spans="1:8" x14ac:dyDescent="0.25">
      <c r="A9" s="141">
        <v>3</v>
      </c>
      <c r="B9" s="15" t="s">
        <v>9</v>
      </c>
      <c r="C9" s="124">
        <v>1</v>
      </c>
      <c r="D9" s="89">
        <v>1</v>
      </c>
      <c r="E9" s="89">
        <v>1</v>
      </c>
      <c r="F9" s="143">
        <f t="shared" si="0"/>
        <v>3</v>
      </c>
      <c r="G9" s="51"/>
      <c r="H9" s="144">
        <f t="shared" si="1"/>
        <v>0</v>
      </c>
    </row>
    <row r="10" spans="1:8" x14ac:dyDescent="0.25">
      <c r="A10" s="141">
        <v>4</v>
      </c>
      <c r="B10" s="142" t="s">
        <v>11</v>
      </c>
      <c r="C10" s="124">
        <v>1</v>
      </c>
      <c r="D10" s="89">
        <v>9</v>
      </c>
      <c r="E10" s="89">
        <v>9</v>
      </c>
      <c r="F10" s="143">
        <f t="shared" si="0"/>
        <v>19</v>
      </c>
      <c r="G10" s="51"/>
      <c r="H10" s="144">
        <f t="shared" si="1"/>
        <v>0</v>
      </c>
    </row>
    <row r="11" spans="1:8" x14ac:dyDescent="0.25">
      <c r="A11" s="141">
        <v>5</v>
      </c>
      <c r="B11" s="15" t="s">
        <v>13</v>
      </c>
      <c r="C11" s="124">
        <v>1</v>
      </c>
      <c r="D11" s="89">
        <v>1</v>
      </c>
      <c r="E11" s="89">
        <v>1</v>
      </c>
      <c r="F11" s="143">
        <f t="shared" si="0"/>
        <v>3</v>
      </c>
      <c r="G11" s="51"/>
      <c r="H11" s="144">
        <f t="shared" si="1"/>
        <v>0</v>
      </c>
    </row>
    <row r="12" spans="1:8" x14ac:dyDescent="0.25">
      <c r="A12" s="141">
        <v>6</v>
      </c>
      <c r="B12" s="15" t="s">
        <v>14</v>
      </c>
      <c r="C12" s="124">
        <v>1</v>
      </c>
      <c r="D12" s="89">
        <v>5</v>
      </c>
      <c r="E12" s="89">
        <v>5</v>
      </c>
      <c r="F12" s="143">
        <f t="shared" si="0"/>
        <v>11</v>
      </c>
      <c r="G12" s="51"/>
      <c r="H12" s="144">
        <f t="shared" si="1"/>
        <v>0</v>
      </c>
    </row>
    <row r="13" spans="1:8" x14ac:dyDescent="0.25">
      <c r="A13" s="141">
        <v>7</v>
      </c>
      <c r="B13" s="15" t="s">
        <v>15</v>
      </c>
      <c r="C13" s="124">
        <v>1</v>
      </c>
      <c r="D13" s="89">
        <v>4</v>
      </c>
      <c r="E13" s="89">
        <v>4</v>
      </c>
      <c r="F13" s="143">
        <f t="shared" si="0"/>
        <v>9</v>
      </c>
      <c r="G13" s="51"/>
      <c r="H13" s="144">
        <f t="shared" si="1"/>
        <v>0</v>
      </c>
    </row>
    <row r="14" spans="1:8" x14ac:dyDescent="0.25">
      <c r="A14" s="141">
        <v>8</v>
      </c>
      <c r="B14" s="15" t="s">
        <v>16</v>
      </c>
      <c r="C14" s="124">
        <v>1</v>
      </c>
      <c r="D14" s="89">
        <v>1</v>
      </c>
      <c r="E14" s="89">
        <v>1</v>
      </c>
      <c r="F14" s="143">
        <f t="shared" si="0"/>
        <v>3</v>
      </c>
      <c r="G14" s="51"/>
      <c r="H14" s="144">
        <f t="shared" si="1"/>
        <v>0</v>
      </c>
    </row>
    <row r="15" spans="1:8" x14ac:dyDescent="0.25">
      <c r="A15" s="141">
        <v>9</v>
      </c>
      <c r="B15" s="15" t="s">
        <v>17</v>
      </c>
      <c r="C15" s="124">
        <v>1</v>
      </c>
      <c r="D15" s="89">
        <v>3</v>
      </c>
      <c r="E15" s="89">
        <v>3</v>
      </c>
      <c r="F15" s="143">
        <f t="shared" si="0"/>
        <v>7</v>
      </c>
      <c r="G15" s="51"/>
      <c r="H15" s="144">
        <f t="shared" si="1"/>
        <v>0</v>
      </c>
    </row>
    <row r="16" spans="1:8" x14ac:dyDescent="0.25">
      <c r="A16" s="141">
        <v>10</v>
      </c>
      <c r="B16" s="15" t="s">
        <v>18</v>
      </c>
      <c r="C16" s="124">
        <v>1</v>
      </c>
      <c r="D16" s="89">
        <v>5</v>
      </c>
      <c r="E16" s="89">
        <v>5</v>
      </c>
      <c r="F16" s="143">
        <f t="shared" si="0"/>
        <v>11</v>
      </c>
      <c r="G16" s="51"/>
      <c r="H16" s="144">
        <f t="shared" si="1"/>
        <v>0</v>
      </c>
    </row>
    <row r="17" spans="1:8" x14ac:dyDescent="0.25">
      <c r="A17" s="141">
        <v>11</v>
      </c>
      <c r="B17" s="142" t="s">
        <v>19</v>
      </c>
      <c r="C17" s="124">
        <v>1</v>
      </c>
      <c r="D17" s="89">
        <v>1</v>
      </c>
      <c r="E17" s="89">
        <v>1</v>
      </c>
      <c r="F17" s="143">
        <f t="shared" si="0"/>
        <v>3</v>
      </c>
      <c r="G17" s="51"/>
      <c r="H17" s="144">
        <f t="shared" si="1"/>
        <v>0</v>
      </c>
    </row>
    <row r="18" spans="1:8" x14ac:dyDescent="0.25">
      <c r="A18" s="141">
        <v>12</v>
      </c>
      <c r="B18" s="15" t="s">
        <v>20</v>
      </c>
      <c r="C18" s="124">
        <v>1</v>
      </c>
      <c r="D18" s="89">
        <v>5</v>
      </c>
      <c r="E18" s="89">
        <v>5</v>
      </c>
      <c r="F18" s="143">
        <f t="shared" si="0"/>
        <v>11</v>
      </c>
      <c r="G18" s="51"/>
      <c r="H18" s="144">
        <f t="shared" si="1"/>
        <v>0</v>
      </c>
    </row>
    <row r="19" spans="1:8" x14ac:dyDescent="0.25">
      <c r="A19" s="141">
        <v>13</v>
      </c>
      <c r="B19" s="15" t="s">
        <v>21</v>
      </c>
      <c r="C19" s="124">
        <v>1</v>
      </c>
      <c r="D19" s="89">
        <v>3</v>
      </c>
      <c r="E19" s="89">
        <v>3</v>
      </c>
      <c r="F19" s="143">
        <f t="shared" si="0"/>
        <v>7</v>
      </c>
      <c r="G19" s="51"/>
      <c r="H19" s="144">
        <f t="shared" si="1"/>
        <v>0</v>
      </c>
    </row>
    <row r="20" spans="1:8" s="4" customFormat="1" ht="19.5" x14ac:dyDescent="0.25">
      <c r="A20" s="141">
        <v>14</v>
      </c>
      <c r="B20" s="15" t="s">
        <v>22</v>
      </c>
      <c r="C20" s="124">
        <v>1</v>
      </c>
      <c r="D20" s="89">
        <v>3</v>
      </c>
      <c r="E20" s="89">
        <v>3</v>
      </c>
      <c r="F20" s="143">
        <f t="shared" si="0"/>
        <v>7</v>
      </c>
      <c r="G20" s="51"/>
      <c r="H20" s="144">
        <f t="shared" si="1"/>
        <v>0</v>
      </c>
    </row>
    <row r="21" spans="1:8" x14ac:dyDescent="0.25">
      <c r="A21" s="141">
        <v>15</v>
      </c>
      <c r="B21" s="15" t="s">
        <v>23</v>
      </c>
      <c r="C21" s="124">
        <v>1</v>
      </c>
      <c r="D21" s="89">
        <v>4</v>
      </c>
      <c r="E21" s="89">
        <v>4</v>
      </c>
      <c r="F21" s="143">
        <f t="shared" si="0"/>
        <v>9</v>
      </c>
      <c r="G21" s="51"/>
      <c r="H21" s="144">
        <f t="shared" si="1"/>
        <v>0</v>
      </c>
    </row>
    <row r="22" spans="1:8" x14ac:dyDescent="0.25">
      <c r="A22" s="141">
        <v>16</v>
      </c>
      <c r="B22" s="15" t="s">
        <v>24</v>
      </c>
      <c r="C22" s="124">
        <v>1</v>
      </c>
      <c r="D22" s="89">
        <v>4</v>
      </c>
      <c r="E22" s="89">
        <v>4</v>
      </c>
      <c r="F22" s="143">
        <f t="shared" si="0"/>
        <v>9</v>
      </c>
      <c r="G22" s="51"/>
      <c r="H22" s="144">
        <f t="shared" si="1"/>
        <v>0</v>
      </c>
    </row>
    <row r="23" spans="1:8" x14ac:dyDescent="0.25">
      <c r="A23" s="53"/>
      <c r="B23" s="158" t="s">
        <v>145</v>
      </c>
      <c r="C23" s="159"/>
      <c r="D23" s="159"/>
      <c r="E23" s="159"/>
      <c r="F23" s="159"/>
      <c r="G23" s="158"/>
      <c r="H23" s="54">
        <f>SUM(H7:H22)</f>
        <v>0</v>
      </c>
    </row>
    <row r="24" spans="1:8" ht="19.5" x14ac:dyDescent="0.25">
      <c r="A24" s="5"/>
      <c r="B24" s="5"/>
    </row>
    <row r="25" spans="1:8" s="4" customFormat="1" ht="19.5" x14ac:dyDescent="0.25">
      <c r="A25" s="5" t="s">
        <v>25</v>
      </c>
      <c r="B25" s="5" t="s">
        <v>26</v>
      </c>
      <c r="C25" s="82"/>
      <c r="D25" s="82"/>
      <c r="E25" s="82"/>
      <c r="F25" s="1"/>
      <c r="G25" s="14"/>
      <c r="H25" s="14"/>
    </row>
    <row r="26" spans="1:8" ht="10.5" customHeight="1" x14ac:dyDescent="0.25">
      <c r="A26" s="5"/>
      <c r="B26" s="5"/>
    </row>
    <row r="27" spans="1:8" s="19" customFormat="1" ht="38.25" x14ac:dyDescent="0.25">
      <c r="A27" s="46" t="s">
        <v>2</v>
      </c>
      <c r="B27" s="47" t="s">
        <v>3</v>
      </c>
      <c r="C27" s="138" t="s">
        <v>149</v>
      </c>
      <c r="D27" s="138" t="s">
        <v>151</v>
      </c>
      <c r="E27" s="138" t="s">
        <v>152</v>
      </c>
      <c r="F27" s="46" t="s">
        <v>130</v>
      </c>
      <c r="G27" s="49" t="s">
        <v>128</v>
      </c>
      <c r="H27" s="49" t="s">
        <v>129</v>
      </c>
    </row>
    <row r="28" spans="1:8" x14ac:dyDescent="0.25">
      <c r="A28" s="141">
        <v>1</v>
      </c>
      <c r="B28" s="142" t="s">
        <v>11</v>
      </c>
      <c r="C28" s="124">
        <v>1</v>
      </c>
      <c r="D28" s="89">
        <v>1</v>
      </c>
      <c r="E28" s="89">
        <v>1</v>
      </c>
      <c r="F28" s="143">
        <f t="shared" ref="F28:F33" si="2">SUM(C28:E28)</f>
        <v>3</v>
      </c>
      <c r="G28" s="51"/>
      <c r="H28" s="144">
        <f t="shared" ref="H28:H33" si="3">+F28*G28</f>
        <v>0</v>
      </c>
    </row>
    <row r="29" spans="1:8" x14ac:dyDescent="0.25">
      <c r="A29" s="141">
        <v>2</v>
      </c>
      <c r="B29" s="15" t="s">
        <v>18</v>
      </c>
      <c r="C29" s="124">
        <v>1</v>
      </c>
      <c r="D29" s="89">
        <v>1</v>
      </c>
      <c r="E29" s="89">
        <v>1</v>
      </c>
      <c r="F29" s="143">
        <f t="shared" si="2"/>
        <v>3</v>
      </c>
      <c r="G29" s="51"/>
      <c r="H29" s="144">
        <f t="shared" si="3"/>
        <v>0</v>
      </c>
    </row>
    <row r="30" spans="1:8" x14ac:dyDescent="0.25">
      <c r="A30" s="141">
        <v>3</v>
      </c>
      <c r="B30" s="15" t="s">
        <v>20</v>
      </c>
      <c r="C30" s="124">
        <v>1</v>
      </c>
      <c r="D30" s="89">
        <v>1</v>
      </c>
      <c r="E30" s="89">
        <v>2</v>
      </c>
      <c r="F30" s="143">
        <f t="shared" si="2"/>
        <v>4</v>
      </c>
      <c r="G30" s="51"/>
      <c r="H30" s="144">
        <f t="shared" si="3"/>
        <v>0</v>
      </c>
    </row>
    <row r="31" spans="1:8" x14ac:dyDescent="0.25">
      <c r="A31" s="141">
        <v>4</v>
      </c>
      <c r="B31" s="15" t="s">
        <v>21</v>
      </c>
      <c r="C31" s="124">
        <v>1</v>
      </c>
      <c r="D31" s="89">
        <v>1</v>
      </c>
      <c r="E31" s="89">
        <v>1</v>
      </c>
      <c r="F31" s="143">
        <f t="shared" si="2"/>
        <v>3</v>
      </c>
      <c r="G31" s="51"/>
      <c r="H31" s="144">
        <f t="shared" si="3"/>
        <v>0</v>
      </c>
    </row>
    <row r="32" spans="1:8" x14ac:dyDescent="0.25">
      <c r="A32" s="141">
        <v>5</v>
      </c>
      <c r="B32" s="15" t="s">
        <v>22</v>
      </c>
      <c r="C32" s="124">
        <v>1</v>
      </c>
      <c r="D32" s="89">
        <v>2</v>
      </c>
      <c r="E32" s="89">
        <v>2</v>
      </c>
      <c r="F32" s="143">
        <f t="shared" si="2"/>
        <v>5</v>
      </c>
      <c r="G32" s="51"/>
      <c r="H32" s="144">
        <f t="shared" si="3"/>
        <v>0</v>
      </c>
    </row>
    <row r="33" spans="1:8" x14ac:dyDescent="0.25">
      <c r="A33" s="141">
        <v>6</v>
      </c>
      <c r="B33" s="15" t="s">
        <v>24</v>
      </c>
      <c r="C33" s="124">
        <v>1</v>
      </c>
      <c r="D33" s="89">
        <v>6</v>
      </c>
      <c r="E33" s="89">
        <v>6</v>
      </c>
      <c r="F33" s="143">
        <f t="shared" si="2"/>
        <v>13</v>
      </c>
      <c r="G33" s="51"/>
      <c r="H33" s="144">
        <f t="shared" si="3"/>
        <v>0</v>
      </c>
    </row>
    <row r="34" spans="1:8" x14ac:dyDescent="0.25">
      <c r="A34" s="53"/>
      <c r="B34" s="158" t="s">
        <v>146</v>
      </c>
      <c r="C34" s="159"/>
      <c r="D34" s="159"/>
      <c r="E34" s="159"/>
      <c r="F34" s="159"/>
      <c r="G34" s="158"/>
      <c r="H34" s="54">
        <f>SUM(H28:H33)</f>
        <v>0</v>
      </c>
    </row>
    <row r="35" spans="1:8" ht="15.75" customHeight="1" x14ac:dyDescent="0.25">
      <c r="C35" s="83"/>
      <c r="D35" s="83"/>
      <c r="E35" s="83"/>
      <c r="F35" s="8"/>
    </row>
    <row r="36" spans="1:8" ht="19.5" x14ac:dyDescent="0.25">
      <c r="A36" s="5" t="s">
        <v>41</v>
      </c>
      <c r="B36" s="5" t="s">
        <v>179</v>
      </c>
      <c r="C36" s="84"/>
      <c r="D36" s="84"/>
      <c r="E36" s="84"/>
      <c r="F36" s="6"/>
      <c r="G36" s="4"/>
      <c r="H36" s="4"/>
    </row>
    <row r="37" spans="1:8" ht="7.5" customHeight="1" x14ac:dyDescent="0.25">
      <c r="A37" s="5"/>
      <c r="B37" s="5"/>
      <c r="C37" s="84"/>
      <c r="D37" s="84"/>
      <c r="E37" s="84"/>
      <c r="F37" s="6"/>
      <c r="G37" s="4"/>
      <c r="H37" s="4"/>
    </row>
    <row r="38" spans="1:8" s="19" customFormat="1" ht="38.25" x14ac:dyDescent="0.25">
      <c r="A38" s="46" t="s">
        <v>2</v>
      </c>
      <c r="B38" s="47" t="s">
        <v>3</v>
      </c>
      <c r="C38" s="138" t="s">
        <v>149</v>
      </c>
      <c r="D38" s="138" t="s">
        <v>151</v>
      </c>
      <c r="E38" s="138" t="s">
        <v>152</v>
      </c>
      <c r="F38" s="46" t="s">
        <v>130</v>
      </c>
      <c r="G38" s="49" t="s">
        <v>128</v>
      </c>
      <c r="H38" s="49" t="s">
        <v>129</v>
      </c>
    </row>
    <row r="39" spans="1:8" ht="22.5" customHeight="1" x14ac:dyDescent="0.25">
      <c r="A39" s="141">
        <v>1</v>
      </c>
      <c r="B39" s="142" t="s">
        <v>5</v>
      </c>
      <c r="C39" s="124">
        <v>1</v>
      </c>
      <c r="D39" s="89">
        <v>1</v>
      </c>
      <c r="E39" s="89">
        <v>1</v>
      </c>
      <c r="F39" s="143">
        <f t="shared" ref="F39:F54" si="4">SUM(C39:E39)</f>
        <v>3</v>
      </c>
      <c r="G39" s="51"/>
      <c r="H39" s="144">
        <f t="shared" ref="H39:H54" si="5">+F39*G39</f>
        <v>0</v>
      </c>
    </row>
    <row r="40" spans="1:8" x14ac:dyDescent="0.25">
      <c r="A40" s="141">
        <v>2</v>
      </c>
      <c r="B40" s="15" t="s">
        <v>7</v>
      </c>
      <c r="C40" s="124">
        <v>1</v>
      </c>
      <c r="D40" s="89">
        <v>1</v>
      </c>
      <c r="E40" s="89">
        <v>1</v>
      </c>
      <c r="F40" s="143">
        <f t="shared" si="4"/>
        <v>3</v>
      </c>
      <c r="G40" s="51"/>
      <c r="H40" s="144">
        <f t="shared" si="5"/>
        <v>0</v>
      </c>
    </row>
    <row r="41" spans="1:8" x14ac:dyDescent="0.25">
      <c r="A41" s="141">
        <v>3</v>
      </c>
      <c r="B41" s="15" t="s">
        <v>9</v>
      </c>
      <c r="C41" s="124">
        <v>1</v>
      </c>
      <c r="D41" s="89">
        <v>1</v>
      </c>
      <c r="E41" s="89">
        <v>1</v>
      </c>
      <c r="F41" s="143">
        <f t="shared" si="4"/>
        <v>3</v>
      </c>
      <c r="G41" s="51"/>
      <c r="H41" s="144">
        <f t="shared" si="5"/>
        <v>0</v>
      </c>
    </row>
    <row r="42" spans="1:8" x14ac:dyDescent="0.25">
      <c r="A42" s="141">
        <v>4</v>
      </c>
      <c r="B42" s="142" t="s">
        <v>11</v>
      </c>
      <c r="C42" s="124">
        <v>1</v>
      </c>
      <c r="D42" s="89">
        <v>1</v>
      </c>
      <c r="E42" s="89">
        <v>2</v>
      </c>
      <c r="F42" s="143">
        <f t="shared" si="4"/>
        <v>4</v>
      </c>
      <c r="G42" s="51"/>
      <c r="H42" s="144">
        <f t="shared" si="5"/>
        <v>0</v>
      </c>
    </row>
    <row r="43" spans="1:8" s="9" customFormat="1" ht="18" x14ac:dyDescent="0.25">
      <c r="A43" s="141">
        <v>5</v>
      </c>
      <c r="B43" s="15" t="s">
        <v>13</v>
      </c>
      <c r="C43" s="124">
        <v>1</v>
      </c>
      <c r="D43" s="89">
        <v>1</v>
      </c>
      <c r="E43" s="89">
        <v>1</v>
      </c>
      <c r="F43" s="143">
        <f t="shared" si="4"/>
        <v>3</v>
      </c>
      <c r="G43" s="51"/>
      <c r="H43" s="144">
        <f t="shared" si="5"/>
        <v>0</v>
      </c>
    </row>
    <row r="44" spans="1:8" x14ac:dyDescent="0.25">
      <c r="A44" s="141">
        <v>6</v>
      </c>
      <c r="B44" s="15" t="s">
        <v>14</v>
      </c>
      <c r="C44" s="124">
        <v>1</v>
      </c>
      <c r="D44" s="89">
        <v>1</v>
      </c>
      <c r="E44" s="89">
        <v>2</v>
      </c>
      <c r="F44" s="143">
        <f t="shared" si="4"/>
        <v>4</v>
      </c>
      <c r="G44" s="51"/>
      <c r="H44" s="144">
        <f t="shared" si="5"/>
        <v>0</v>
      </c>
    </row>
    <row r="45" spans="1:8" x14ac:dyDescent="0.25">
      <c r="A45" s="141">
        <v>7</v>
      </c>
      <c r="B45" s="15" t="s">
        <v>15</v>
      </c>
      <c r="C45" s="124">
        <v>1</v>
      </c>
      <c r="D45" s="89">
        <v>1</v>
      </c>
      <c r="E45" s="89">
        <v>2</v>
      </c>
      <c r="F45" s="143">
        <f t="shared" si="4"/>
        <v>4</v>
      </c>
      <c r="G45" s="51"/>
      <c r="H45" s="144">
        <f t="shared" si="5"/>
        <v>0</v>
      </c>
    </row>
    <row r="46" spans="1:8" x14ac:dyDescent="0.25">
      <c r="A46" s="141">
        <v>8</v>
      </c>
      <c r="B46" s="15" t="s">
        <v>16</v>
      </c>
      <c r="C46" s="124">
        <v>1</v>
      </c>
      <c r="D46" s="89">
        <v>1</v>
      </c>
      <c r="E46" s="89">
        <v>1</v>
      </c>
      <c r="F46" s="143">
        <f t="shared" si="4"/>
        <v>3</v>
      </c>
      <c r="G46" s="51"/>
      <c r="H46" s="144">
        <f t="shared" si="5"/>
        <v>0</v>
      </c>
    </row>
    <row r="47" spans="1:8" x14ac:dyDescent="0.25">
      <c r="A47" s="141">
        <v>9</v>
      </c>
      <c r="B47" s="15" t="s">
        <v>17</v>
      </c>
      <c r="C47" s="124">
        <v>1</v>
      </c>
      <c r="D47" s="89">
        <v>1</v>
      </c>
      <c r="E47" s="89">
        <v>1</v>
      </c>
      <c r="F47" s="143">
        <f t="shared" si="4"/>
        <v>3</v>
      </c>
      <c r="G47" s="51"/>
      <c r="H47" s="144">
        <f t="shared" si="5"/>
        <v>0</v>
      </c>
    </row>
    <row r="48" spans="1:8" x14ac:dyDescent="0.25">
      <c r="A48" s="141">
        <v>10</v>
      </c>
      <c r="B48" s="15" t="s">
        <v>18</v>
      </c>
      <c r="C48" s="124">
        <v>1</v>
      </c>
      <c r="D48" s="89">
        <v>1</v>
      </c>
      <c r="E48" s="89">
        <v>1</v>
      </c>
      <c r="F48" s="143">
        <f t="shared" si="4"/>
        <v>3</v>
      </c>
      <c r="G48" s="51"/>
      <c r="H48" s="144">
        <f t="shared" si="5"/>
        <v>0</v>
      </c>
    </row>
    <row r="49" spans="1:8" x14ac:dyDescent="0.25">
      <c r="A49" s="141">
        <v>11</v>
      </c>
      <c r="B49" s="142" t="s">
        <v>19</v>
      </c>
      <c r="C49" s="124">
        <v>1</v>
      </c>
      <c r="D49" s="89">
        <v>1</v>
      </c>
      <c r="E49" s="89">
        <v>1</v>
      </c>
      <c r="F49" s="143">
        <f t="shared" si="4"/>
        <v>3</v>
      </c>
      <c r="G49" s="51"/>
      <c r="H49" s="144">
        <f t="shared" si="5"/>
        <v>0</v>
      </c>
    </row>
    <row r="50" spans="1:8" x14ac:dyDescent="0.25">
      <c r="A50" s="141">
        <v>12</v>
      </c>
      <c r="B50" s="15" t="s">
        <v>20</v>
      </c>
      <c r="C50" s="124">
        <v>1</v>
      </c>
      <c r="D50" s="89">
        <v>1</v>
      </c>
      <c r="E50" s="89">
        <v>2</v>
      </c>
      <c r="F50" s="143">
        <f t="shared" si="4"/>
        <v>4</v>
      </c>
      <c r="G50" s="51"/>
      <c r="H50" s="144">
        <f t="shared" si="5"/>
        <v>0</v>
      </c>
    </row>
    <row r="51" spans="1:8" x14ac:dyDescent="0.25">
      <c r="A51" s="141">
        <v>13</v>
      </c>
      <c r="B51" s="15" t="s">
        <v>21</v>
      </c>
      <c r="C51" s="124">
        <v>1</v>
      </c>
      <c r="D51" s="89">
        <v>1</v>
      </c>
      <c r="E51" s="89">
        <v>2</v>
      </c>
      <c r="F51" s="143">
        <f t="shared" si="4"/>
        <v>4</v>
      </c>
      <c r="G51" s="51"/>
      <c r="H51" s="144">
        <f t="shared" si="5"/>
        <v>0</v>
      </c>
    </row>
    <row r="52" spans="1:8" x14ac:dyDescent="0.25">
      <c r="A52" s="141">
        <v>14</v>
      </c>
      <c r="B52" s="15" t="s">
        <v>22</v>
      </c>
      <c r="C52" s="124">
        <v>1</v>
      </c>
      <c r="D52" s="89">
        <v>1</v>
      </c>
      <c r="E52" s="89">
        <v>1</v>
      </c>
      <c r="F52" s="143">
        <f t="shared" si="4"/>
        <v>3</v>
      </c>
      <c r="G52" s="51"/>
      <c r="H52" s="144">
        <f t="shared" si="5"/>
        <v>0</v>
      </c>
    </row>
    <row r="53" spans="1:8" x14ac:dyDescent="0.25">
      <c r="A53" s="141">
        <v>15</v>
      </c>
      <c r="B53" s="15" t="s">
        <v>23</v>
      </c>
      <c r="C53" s="124">
        <v>1</v>
      </c>
      <c r="D53" s="89">
        <v>1</v>
      </c>
      <c r="E53" s="89">
        <v>1</v>
      </c>
      <c r="F53" s="143">
        <f t="shared" si="4"/>
        <v>3</v>
      </c>
      <c r="G53" s="51"/>
      <c r="H53" s="144">
        <f t="shared" si="5"/>
        <v>0</v>
      </c>
    </row>
    <row r="54" spans="1:8" x14ac:dyDescent="0.25">
      <c r="A54" s="141">
        <v>16</v>
      </c>
      <c r="B54" s="15" t="s">
        <v>24</v>
      </c>
      <c r="C54" s="124">
        <v>1</v>
      </c>
      <c r="D54" s="89">
        <v>1</v>
      </c>
      <c r="E54" s="89">
        <v>2</v>
      </c>
      <c r="F54" s="143">
        <f t="shared" si="4"/>
        <v>4</v>
      </c>
      <c r="G54" s="51"/>
      <c r="H54" s="144">
        <f t="shared" si="5"/>
        <v>0</v>
      </c>
    </row>
    <row r="55" spans="1:8" x14ac:dyDescent="0.25">
      <c r="A55" s="53"/>
      <c r="B55" s="158" t="s">
        <v>138</v>
      </c>
      <c r="C55" s="159"/>
      <c r="D55" s="159"/>
      <c r="E55" s="159"/>
      <c r="F55" s="159"/>
      <c r="G55" s="158"/>
      <c r="H55" s="54">
        <f>SUM(H39:H54)</f>
        <v>0</v>
      </c>
    </row>
    <row r="56" spans="1:8" x14ac:dyDescent="0.25">
      <c r="A56" s="11"/>
      <c r="B56" s="12"/>
      <c r="C56" s="85"/>
      <c r="D56" s="85"/>
      <c r="E56" s="85"/>
      <c r="F56" s="12"/>
      <c r="G56" s="12"/>
      <c r="H56" s="13"/>
    </row>
    <row r="57" spans="1:8" ht="19.5" x14ac:dyDescent="0.25">
      <c r="A57" s="5" t="s">
        <v>44</v>
      </c>
      <c r="B57" s="5" t="s">
        <v>45</v>
      </c>
      <c r="C57" s="83"/>
      <c r="D57" s="83"/>
      <c r="E57" s="83"/>
      <c r="F57" s="8"/>
    </row>
    <row r="58" spans="1:8" ht="19.5" x14ac:dyDescent="0.25">
      <c r="A58" s="5"/>
      <c r="B58" s="5"/>
      <c r="C58" s="84"/>
      <c r="D58" s="84"/>
      <c r="E58" s="84"/>
      <c r="F58" s="6"/>
      <c r="G58" s="4"/>
      <c r="H58" s="4"/>
    </row>
    <row r="59" spans="1:8" s="19" customFormat="1" ht="38.25" x14ac:dyDescent="0.25">
      <c r="A59" s="46" t="s">
        <v>2</v>
      </c>
      <c r="B59" s="47" t="s">
        <v>3</v>
      </c>
      <c r="C59" s="138" t="s">
        <v>149</v>
      </c>
      <c r="D59" s="138" t="s">
        <v>151</v>
      </c>
      <c r="E59" s="138" t="s">
        <v>152</v>
      </c>
      <c r="F59" s="46" t="s">
        <v>130</v>
      </c>
      <c r="G59" s="49" t="s">
        <v>128</v>
      </c>
      <c r="H59" s="49" t="s">
        <v>129</v>
      </c>
    </row>
    <row r="60" spans="1:8" x14ac:dyDescent="0.25">
      <c r="A60" s="50"/>
      <c r="B60" s="165" t="s">
        <v>45</v>
      </c>
      <c r="C60" s="166"/>
      <c r="D60" s="166"/>
      <c r="E60" s="166"/>
      <c r="F60" s="166"/>
      <c r="G60" s="166"/>
      <c r="H60" s="166"/>
    </row>
    <row r="61" spans="1:8" x14ac:dyDescent="0.25">
      <c r="A61" s="141">
        <v>1</v>
      </c>
      <c r="B61" s="90" t="s">
        <v>180</v>
      </c>
      <c r="C61" s="124">
        <v>3</v>
      </c>
      <c r="D61" s="89">
        <v>8</v>
      </c>
      <c r="E61" s="89">
        <v>8</v>
      </c>
      <c r="F61" s="15">
        <f t="shared" ref="F61" si="6">SUM(C61:E61)</f>
        <v>19</v>
      </c>
      <c r="G61" s="51"/>
      <c r="H61" s="52">
        <f t="shared" ref="H61" si="7">+F61*G61</f>
        <v>0</v>
      </c>
    </row>
    <row r="62" spans="1:8" x14ac:dyDescent="0.25">
      <c r="A62" s="53"/>
      <c r="B62" s="158" t="s">
        <v>139</v>
      </c>
      <c r="C62" s="159"/>
      <c r="D62" s="159"/>
      <c r="E62" s="159"/>
      <c r="F62" s="159"/>
      <c r="G62" s="159"/>
      <c r="H62" s="54">
        <f>SUM(H61)</f>
        <v>0</v>
      </c>
    </row>
    <row r="63" spans="1:8" x14ac:dyDescent="0.25">
      <c r="A63" s="11"/>
      <c r="B63" s="12"/>
      <c r="C63" s="85"/>
      <c r="D63" s="85"/>
      <c r="E63" s="85"/>
      <c r="F63" s="12"/>
      <c r="G63" s="12"/>
      <c r="H63" s="13"/>
    </row>
    <row r="64" spans="1:8" ht="19.5" x14ac:dyDescent="0.25">
      <c r="A64" s="5" t="s">
        <v>47</v>
      </c>
      <c r="B64" s="5" t="s">
        <v>48</v>
      </c>
      <c r="C64" s="86"/>
      <c r="D64" s="86"/>
      <c r="E64" s="86"/>
      <c r="F64" s="3"/>
      <c r="G64" s="2"/>
      <c r="H64" s="7"/>
    </row>
    <row r="65" spans="1:8" ht="12" customHeight="1" x14ac:dyDescent="0.25">
      <c r="A65" s="5"/>
      <c r="B65" s="5"/>
      <c r="C65" s="86"/>
      <c r="D65" s="86"/>
      <c r="E65" s="86"/>
      <c r="F65" s="3"/>
      <c r="G65" s="2"/>
      <c r="H65" s="7"/>
    </row>
    <row r="66" spans="1:8" s="19" customFormat="1" ht="38.25" x14ac:dyDescent="0.25">
      <c r="A66" s="97" t="s">
        <v>2</v>
      </c>
      <c r="B66" s="47" t="s">
        <v>3</v>
      </c>
      <c r="C66" s="138" t="s">
        <v>149</v>
      </c>
      <c r="D66" s="138" t="s">
        <v>151</v>
      </c>
      <c r="E66" s="138" t="s">
        <v>152</v>
      </c>
      <c r="F66" s="46" t="s">
        <v>130</v>
      </c>
      <c r="G66" s="94" t="s">
        <v>128</v>
      </c>
      <c r="H66" s="49" t="s">
        <v>129</v>
      </c>
    </row>
    <row r="67" spans="1:8" s="18" customFormat="1" x14ac:dyDescent="0.25">
      <c r="A67" s="98">
        <v>1</v>
      </c>
      <c r="B67" s="116" t="s">
        <v>49</v>
      </c>
      <c r="C67" s="100">
        <v>2</v>
      </c>
      <c r="D67" s="100">
        <v>11</v>
      </c>
      <c r="E67" s="100">
        <v>4</v>
      </c>
      <c r="F67" s="15">
        <f t="shared" ref="F67" si="8">SUM(C67:E67)</f>
        <v>17</v>
      </c>
      <c r="G67" s="95"/>
      <c r="H67" s="52">
        <f t="shared" ref="H67" si="9">+F67*G67</f>
        <v>0</v>
      </c>
    </row>
    <row r="68" spans="1:8" x14ac:dyDescent="0.25">
      <c r="A68" s="114"/>
      <c r="B68" s="149" t="s">
        <v>50</v>
      </c>
      <c r="C68" s="87"/>
      <c r="D68" s="87"/>
      <c r="E68" s="87"/>
      <c r="F68" s="20"/>
      <c r="G68" s="92"/>
      <c r="H68" s="96"/>
    </row>
    <row r="69" spans="1:8" ht="33.75" x14ac:dyDescent="0.25">
      <c r="A69" s="114"/>
      <c r="B69" s="101" t="s">
        <v>51</v>
      </c>
      <c r="C69" s="87"/>
      <c r="D69" s="87"/>
      <c r="E69" s="87"/>
      <c r="F69" s="20"/>
      <c r="G69" s="92"/>
      <c r="H69" s="161"/>
    </row>
    <row r="70" spans="1:8" ht="22.5" x14ac:dyDescent="0.25">
      <c r="A70" s="114"/>
      <c r="B70" s="101" t="s">
        <v>52</v>
      </c>
      <c r="C70" s="87"/>
      <c r="D70" s="87"/>
      <c r="E70" s="87"/>
      <c r="F70" s="20"/>
      <c r="G70" s="92"/>
      <c r="H70" s="161"/>
    </row>
    <row r="71" spans="1:8" x14ac:dyDescent="0.25">
      <c r="A71" s="114"/>
      <c r="B71" s="102" t="s">
        <v>53</v>
      </c>
      <c r="C71" s="87"/>
      <c r="D71" s="87"/>
      <c r="E71" s="87"/>
      <c r="F71" s="20"/>
      <c r="G71" s="92"/>
      <c r="H71" s="96"/>
    </row>
    <row r="72" spans="1:8" s="2" customFormat="1" x14ac:dyDescent="0.25">
      <c r="A72" s="99">
        <v>2</v>
      </c>
      <c r="B72" s="148" t="s">
        <v>54</v>
      </c>
      <c r="C72" s="100">
        <v>6</v>
      </c>
      <c r="D72" s="100">
        <v>11</v>
      </c>
      <c r="E72" s="100">
        <v>6</v>
      </c>
      <c r="F72" s="15">
        <f t="shared" ref="F72" si="10">SUM(C72:E72)</f>
        <v>23</v>
      </c>
      <c r="G72" s="95"/>
      <c r="H72" s="52">
        <f t="shared" ref="H72" si="11">+F72*G72</f>
        <v>0</v>
      </c>
    </row>
    <row r="73" spans="1:8" x14ac:dyDescent="0.25">
      <c r="A73" s="114"/>
      <c r="B73" s="101" t="s">
        <v>55</v>
      </c>
      <c r="C73" s="87"/>
      <c r="D73" s="87"/>
      <c r="E73" s="87"/>
      <c r="F73" s="20"/>
      <c r="G73" s="92"/>
      <c r="H73" s="93"/>
    </row>
    <row r="74" spans="1:8" x14ac:dyDescent="0.25">
      <c r="A74" s="114"/>
      <c r="B74" s="101" t="s">
        <v>56</v>
      </c>
      <c r="C74" s="87"/>
      <c r="D74" s="87"/>
      <c r="E74" s="87"/>
      <c r="F74" s="20"/>
      <c r="G74" s="92"/>
      <c r="H74" s="96"/>
    </row>
    <row r="75" spans="1:8" x14ac:dyDescent="0.25">
      <c r="A75" s="114"/>
      <c r="B75" s="101" t="s">
        <v>53</v>
      </c>
      <c r="C75" s="87"/>
      <c r="D75" s="87"/>
      <c r="E75" s="87"/>
      <c r="F75" s="20"/>
      <c r="G75" s="92"/>
      <c r="H75" s="115"/>
    </row>
    <row r="76" spans="1:8" s="2" customFormat="1" ht="22.5" x14ac:dyDescent="0.25">
      <c r="A76" s="99">
        <v>3</v>
      </c>
      <c r="B76" s="91" t="s">
        <v>57</v>
      </c>
      <c r="C76" s="100">
        <v>4</v>
      </c>
      <c r="D76" s="48">
        <v>4</v>
      </c>
      <c r="E76" s="48">
        <v>5</v>
      </c>
      <c r="F76" s="15">
        <f t="shared" ref="F76" si="12">SUM(C76:E76)</f>
        <v>13</v>
      </c>
      <c r="G76" s="95"/>
      <c r="H76" s="52">
        <f t="shared" ref="H76" si="13">+F76*G76</f>
        <v>0</v>
      </c>
    </row>
    <row r="77" spans="1:8" x14ac:dyDescent="0.25">
      <c r="A77" s="114"/>
      <c r="B77" s="101" t="s">
        <v>58</v>
      </c>
      <c r="C77" s="87"/>
      <c r="D77" s="87"/>
      <c r="E77" s="87"/>
      <c r="F77" s="20"/>
      <c r="G77" s="92"/>
      <c r="H77" s="161"/>
    </row>
    <row r="78" spans="1:8" x14ac:dyDescent="0.25">
      <c r="A78" s="114"/>
      <c r="B78" s="101" t="s">
        <v>56</v>
      </c>
      <c r="C78" s="87"/>
      <c r="D78" s="87"/>
      <c r="E78" s="87"/>
      <c r="F78" s="20"/>
      <c r="G78" s="92"/>
      <c r="H78" s="161"/>
    </row>
    <row r="79" spans="1:8" x14ac:dyDescent="0.25">
      <c r="A79" s="114"/>
      <c r="B79" s="101" t="s">
        <v>53</v>
      </c>
      <c r="C79" s="87"/>
      <c r="D79" s="87"/>
      <c r="E79" s="87"/>
      <c r="F79" s="20"/>
      <c r="G79" s="92"/>
      <c r="H79" s="96"/>
    </row>
    <row r="80" spans="1:8" s="2" customFormat="1" ht="22.5" x14ac:dyDescent="0.25">
      <c r="A80" s="99">
        <v>4</v>
      </c>
      <c r="B80" s="91" t="s">
        <v>59</v>
      </c>
      <c r="C80" s="100">
        <v>3</v>
      </c>
      <c r="D80" s="48">
        <v>4</v>
      </c>
      <c r="E80" s="48">
        <v>5</v>
      </c>
      <c r="F80" s="15">
        <f t="shared" ref="F80" si="14">SUM(C80:E80)</f>
        <v>12</v>
      </c>
      <c r="G80" s="95"/>
      <c r="H80" s="52">
        <f t="shared" ref="H80" si="15">+F80*G80</f>
        <v>0</v>
      </c>
    </row>
    <row r="81" spans="1:8" x14ac:dyDescent="0.25">
      <c r="A81" s="114"/>
      <c r="B81" s="101" t="s">
        <v>58</v>
      </c>
      <c r="C81" s="87"/>
      <c r="D81" s="87"/>
      <c r="E81" s="87"/>
      <c r="F81" s="20"/>
      <c r="G81" s="92"/>
      <c r="H81" s="96"/>
    </row>
    <row r="82" spans="1:8" x14ac:dyDescent="0.25">
      <c r="A82" s="114"/>
      <c r="B82" s="101" t="s">
        <v>60</v>
      </c>
      <c r="C82" s="87"/>
      <c r="D82" s="87"/>
      <c r="E82" s="87"/>
      <c r="F82" s="20"/>
      <c r="G82" s="92"/>
      <c r="H82" s="96"/>
    </row>
    <row r="83" spans="1:8" ht="22.5" x14ac:dyDescent="0.25">
      <c r="A83" s="114"/>
      <c r="B83" s="101" t="s">
        <v>61</v>
      </c>
      <c r="C83" s="87"/>
      <c r="D83" s="87"/>
      <c r="E83" s="87"/>
      <c r="F83" s="20"/>
      <c r="G83" s="92"/>
      <c r="H83" s="96"/>
    </row>
    <row r="84" spans="1:8" x14ac:dyDescent="0.25">
      <c r="A84" s="114"/>
      <c r="B84" s="101" t="s">
        <v>53</v>
      </c>
      <c r="C84" s="87"/>
      <c r="D84" s="87"/>
      <c r="E84" s="87"/>
      <c r="F84" s="20"/>
      <c r="G84" s="92"/>
      <c r="H84" s="96"/>
    </row>
    <row r="85" spans="1:8" s="2" customFormat="1" ht="22.5" x14ac:dyDescent="0.25">
      <c r="A85" s="99">
        <v>5</v>
      </c>
      <c r="B85" s="91" t="s">
        <v>62</v>
      </c>
      <c r="C85" s="100">
        <v>1</v>
      </c>
      <c r="D85" s="48">
        <v>1</v>
      </c>
      <c r="E85" s="48">
        <v>1</v>
      </c>
      <c r="F85" s="15">
        <f t="shared" ref="F85" si="16">SUM(C85:E85)</f>
        <v>3</v>
      </c>
      <c r="G85" s="95"/>
      <c r="H85" s="52">
        <f t="shared" ref="H85" si="17">+F85*G85</f>
        <v>0</v>
      </c>
    </row>
    <row r="86" spans="1:8" ht="22.5" x14ac:dyDescent="0.25">
      <c r="A86" s="114"/>
      <c r="B86" s="101" t="s">
        <v>63</v>
      </c>
      <c r="C86" s="87"/>
      <c r="D86" s="87"/>
      <c r="E86" s="87"/>
      <c r="F86" s="20"/>
      <c r="G86" s="92"/>
      <c r="H86" s="161"/>
    </row>
    <row r="87" spans="1:8" x14ac:dyDescent="0.25">
      <c r="A87" s="114"/>
      <c r="B87" s="101" t="s">
        <v>56</v>
      </c>
      <c r="C87" s="87"/>
      <c r="D87" s="87"/>
      <c r="E87" s="87"/>
      <c r="F87" s="20"/>
      <c r="G87" s="92"/>
      <c r="H87" s="161"/>
    </row>
    <row r="88" spans="1:8" s="2" customFormat="1" x14ac:dyDescent="0.25">
      <c r="A88" s="99">
        <v>6</v>
      </c>
      <c r="B88" s="91" t="s">
        <v>64</v>
      </c>
      <c r="C88" s="100">
        <v>1</v>
      </c>
      <c r="D88" s="48">
        <v>1</v>
      </c>
      <c r="E88" s="48">
        <v>1</v>
      </c>
      <c r="F88" s="15">
        <f t="shared" ref="F88" si="18">SUM(C88:E88)</f>
        <v>3</v>
      </c>
      <c r="G88" s="95"/>
      <c r="H88" s="52">
        <f t="shared" ref="H88" si="19">+F88*G88</f>
        <v>0</v>
      </c>
    </row>
    <row r="89" spans="1:8" x14ac:dyDescent="0.25">
      <c r="A89" s="114"/>
      <c r="B89" s="101" t="s">
        <v>65</v>
      </c>
      <c r="C89" s="87"/>
      <c r="D89" s="87"/>
      <c r="E89" s="87"/>
      <c r="F89" s="20"/>
      <c r="G89" s="92"/>
      <c r="H89" s="161"/>
    </row>
    <row r="90" spans="1:8" x14ac:dyDescent="0.25">
      <c r="A90" s="114"/>
      <c r="B90" s="101" t="s">
        <v>66</v>
      </c>
      <c r="C90" s="87"/>
      <c r="D90" s="87"/>
      <c r="E90" s="87"/>
      <c r="F90" s="20"/>
      <c r="G90" s="92"/>
      <c r="H90" s="161"/>
    </row>
    <row r="91" spans="1:8" s="2" customFormat="1" ht="33.75" x14ac:dyDescent="0.25">
      <c r="A91" s="99">
        <v>7</v>
      </c>
      <c r="B91" s="91" t="s">
        <v>67</v>
      </c>
      <c r="C91" s="100">
        <v>24</v>
      </c>
      <c r="D91" s="48">
        <v>24</v>
      </c>
      <c r="E91" s="48">
        <v>24</v>
      </c>
      <c r="F91" s="15">
        <f t="shared" ref="F91" si="20">SUM(C91:E91)</f>
        <v>72</v>
      </c>
      <c r="G91" s="95"/>
      <c r="H91" s="52">
        <f t="shared" ref="H91" si="21">+F91*G91</f>
        <v>0</v>
      </c>
    </row>
    <row r="92" spans="1:8" x14ac:dyDescent="0.25">
      <c r="A92" s="114"/>
      <c r="B92" s="102" t="s">
        <v>68</v>
      </c>
      <c r="C92" s="87"/>
      <c r="D92" s="87"/>
      <c r="E92" s="87"/>
      <c r="F92" s="20"/>
      <c r="G92" s="92"/>
      <c r="H92" s="93"/>
    </row>
    <row r="93" spans="1:8" x14ac:dyDescent="0.25">
      <c r="A93" s="103"/>
      <c r="B93" s="162" t="s">
        <v>140</v>
      </c>
      <c r="C93" s="163"/>
      <c r="D93" s="163"/>
      <c r="E93" s="163"/>
      <c r="F93" s="163"/>
      <c r="G93" s="164"/>
      <c r="H93" s="54">
        <f>H67+H72+H76+H80+H85+H88+H91</f>
        <v>0</v>
      </c>
    </row>
    <row r="94" spans="1:8" x14ac:dyDescent="0.25">
      <c r="G94" s="1"/>
      <c r="H94" s="1"/>
    </row>
    <row r="95" spans="1:8" s="60" customFormat="1" ht="12.75" x14ac:dyDescent="0.2">
      <c r="A95" s="57"/>
      <c r="B95" s="58"/>
      <c r="C95" s="57"/>
      <c r="D95" s="59"/>
      <c r="E95" s="59"/>
    </row>
    <row r="96" spans="1:8" s="60" customFormat="1" ht="12.75" x14ac:dyDescent="0.2">
      <c r="A96" s="61" t="str">
        <f>+A1</f>
        <v>2. sklop: enota TOŠ: Preizkus varnostnih ventilov, popravilo varnostnih ventilov, preizkus manometrov in pregled opreme pod tlakom</v>
      </c>
      <c r="B96" s="58"/>
      <c r="C96" s="57"/>
      <c r="D96" s="59"/>
      <c r="E96" s="59"/>
    </row>
    <row r="97" spans="1:7" s="60" customFormat="1" ht="12.75" x14ac:dyDescent="0.2">
      <c r="A97" s="57"/>
      <c r="B97" s="58"/>
      <c r="C97" s="57"/>
      <c r="D97" s="59"/>
      <c r="E97" s="59"/>
    </row>
    <row r="98" spans="1:7" s="60" customFormat="1" ht="12.75" x14ac:dyDescent="0.2">
      <c r="A98" s="57"/>
      <c r="B98" s="62" t="str">
        <f>+B4</f>
        <v>Preizkus varnostnih ventilov v laboratoriju "off line"</v>
      </c>
      <c r="C98" s="63"/>
      <c r="D98" s="64"/>
      <c r="E98" s="65"/>
      <c r="F98" s="66"/>
      <c r="G98" s="67">
        <f>+H23</f>
        <v>0</v>
      </c>
    </row>
    <row r="99" spans="1:7" s="60" customFormat="1" ht="12.75" x14ac:dyDescent="0.2">
      <c r="A99" s="57"/>
      <c r="B99" s="68" t="str">
        <f>+B25</f>
        <v>Preizkus varnostnih ventilov med obratovanjem "on line"</v>
      </c>
      <c r="C99" s="69"/>
      <c r="D99" s="70"/>
      <c r="E99" s="71"/>
      <c r="F99" s="72"/>
      <c r="G99" s="73">
        <f>+H34</f>
        <v>0</v>
      </c>
    </row>
    <row r="100" spans="1:7" s="60" customFormat="1" ht="12.75" x14ac:dyDescent="0.2">
      <c r="A100" s="57"/>
      <c r="B100" s="68" t="str">
        <f>+B36</f>
        <v>Popravilo varnostnih ventilov (ocenjena količina)</v>
      </c>
      <c r="C100" s="69"/>
      <c r="D100" s="70"/>
      <c r="E100" s="71"/>
      <c r="F100" s="72"/>
      <c r="G100" s="73">
        <f>+H55</f>
        <v>0</v>
      </c>
    </row>
    <row r="101" spans="1:7" s="60" customFormat="1" ht="12.75" x14ac:dyDescent="0.2">
      <c r="A101" s="57"/>
      <c r="B101" s="68" t="str">
        <f>+B57</f>
        <v>Preizkus manometrov</v>
      </c>
      <c r="C101" s="69"/>
      <c r="D101" s="70"/>
      <c r="E101" s="71"/>
      <c r="F101" s="72"/>
      <c r="G101" s="73">
        <f>+H62</f>
        <v>0</v>
      </c>
    </row>
    <row r="102" spans="1:7" s="60" customFormat="1" ht="12.75" x14ac:dyDescent="0.2">
      <c r="A102" s="57"/>
      <c r="B102" s="68" t="str">
        <f>+B64</f>
        <v>Pregled opreme pod tlakom</v>
      </c>
      <c r="C102" s="69"/>
      <c r="D102" s="70"/>
      <c r="E102" s="71"/>
      <c r="F102" s="72"/>
      <c r="G102" s="73">
        <f>+H93</f>
        <v>0</v>
      </c>
    </row>
    <row r="103" spans="1:7" s="81" customFormat="1" ht="12.75" x14ac:dyDescent="0.2">
      <c r="A103" s="74"/>
      <c r="B103" s="75" t="s">
        <v>133</v>
      </c>
      <c r="C103" s="76"/>
      <c r="D103" s="77"/>
      <c r="E103" s="78"/>
      <c r="F103" s="79"/>
      <c r="G103" s="80">
        <f>SUM(G98:G102)</f>
        <v>0</v>
      </c>
    </row>
    <row r="104" spans="1:7" s="60" customFormat="1" ht="12.75" x14ac:dyDescent="0.2">
      <c r="A104" s="57"/>
      <c r="B104" s="58"/>
      <c r="C104" s="57"/>
      <c r="D104" s="59"/>
      <c r="E104" s="59"/>
    </row>
  </sheetData>
  <mergeCells count="11">
    <mergeCell ref="A1:H1"/>
    <mergeCell ref="H86:H87"/>
    <mergeCell ref="H89:H90"/>
    <mergeCell ref="B93:G93"/>
    <mergeCell ref="H77:H78"/>
    <mergeCell ref="H69:H70"/>
    <mergeCell ref="B62:G62"/>
    <mergeCell ref="B55:G55"/>
    <mergeCell ref="B60:H60"/>
    <mergeCell ref="B34:G34"/>
    <mergeCell ref="B23:G23"/>
  </mergeCells>
  <pageMargins left="0.47244094488188981" right="0.39370078740157483" top="0.94488188976377963" bottom="0.74803149606299213" header="0.31496062992125984" footer="0.31496062992125984"/>
  <pageSetup paperSize="9" scale="85" orientation="landscape" r:id="rId1"/>
  <headerFooter>
    <oddFooter>&amp;L&amp;F&amp;Cstran &amp;P od &amp;N&amp;R&amp;A</oddFooter>
  </headerFooter>
  <rowBreaks count="1" manualBreakCount="1">
    <brk id="2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4"/>
  <sheetViews>
    <sheetView zoomScaleNormal="100" workbookViewId="0">
      <selection activeCell="H7" sqref="H7:H13"/>
    </sheetView>
  </sheetViews>
  <sheetFormatPr defaultRowHeight="15" x14ac:dyDescent="0.25"/>
  <cols>
    <col min="2" max="2" width="26" bestFit="1" customWidth="1"/>
    <col min="3" max="3" width="17" bestFit="1" customWidth="1"/>
    <col min="4" max="6" width="17.140625" customWidth="1"/>
    <col min="7" max="7" width="16.42578125" customWidth="1"/>
    <col min="8" max="9" width="21" customWidth="1"/>
  </cols>
  <sheetData>
    <row r="1" spans="1:9" ht="18" customHeight="1" x14ac:dyDescent="0.25">
      <c r="A1" s="170" t="s">
        <v>143</v>
      </c>
      <c r="B1" s="170"/>
      <c r="C1" s="170"/>
      <c r="D1" s="170"/>
      <c r="E1" s="170"/>
      <c r="F1" s="170"/>
      <c r="G1" s="170"/>
      <c r="H1" s="170"/>
      <c r="I1" s="170"/>
    </row>
    <row r="2" spans="1:9" ht="19.5" customHeight="1" x14ac:dyDescent="0.25">
      <c r="A2" s="170"/>
      <c r="B2" s="170"/>
      <c r="C2" s="170"/>
      <c r="D2" s="170"/>
      <c r="E2" s="170"/>
      <c r="F2" s="170"/>
      <c r="G2" s="170"/>
      <c r="H2" s="170"/>
      <c r="I2" s="170"/>
    </row>
    <row r="6" spans="1:9" ht="45" x14ac:dyDescent="0.25">
      <c r="A6" s="46" t="s">
        <v>2</v>
      </c>
      <c r="B6" s="104" t="s">
        <v>134</v>
      </c>
      <c r="C6" s="105" t="s">
        <v>69</v>
      </c>
      <c r="D6" s="138" t="s">
        <v>149</v>
      </c>
      <c r="E6" s="138" t="s">
        <v>151</v>
      </c>
      <c r="F6" s="138" t="s">
        <v>152</v>
      </c>
      <c r="G6" s="46" t="s">
        <v>130</v>
      </c>
      <c r="H6" s="49" t="s">
        <v>128</v>
      </c>
      <c r="I6" s="49" t="s">
        <v>129</v>
      </c>
    </row>
    <row r="7" spans="1:9" x14ac:dyDescent="0.25">
      <c r="A7" s="15">
        <v>1</v>
      </c>
      <c r="B7" s="151" t="s">
        <v>70</v>
      </c>
      <c r="C7" s="118" t="s">
        <v>71</v>
      </c>
      <c r="D7" s="138">
        <v>0</v>
      </c>
      <c r="E7" s="138">
        <v>2</v>
      </c>
      <c r="F7" s="138">
        <v>0</v>
      </c>
      <c r="G7" s="16">
        <f>SUM(D7:F7)</f>
        <v>2</v>
      </c>
      <c r="H7" s="147"/>
      <c r="I7" s="52">
        <f>+G7*H7</f>
        <v>0</v>
      </c>
    </row>
    <row r="8" spans="1:9" ht="75" x14ac:dyDescent="0.25">
      <c r="A8" s="143">
        <v>2</v>
      </c>
      <c r="B8" s="152" t="s">
        <v>150</v>
      </c>
      <c r="C8" s="150" t="s">
        <v>71</v>
      </c>
      <c r="D8" s="138">
        <v>137</v>
      </c>
      <c r="E8" s="138">
        <v>0</v>
      </c>
      <c r="F8" s="138">
        <v>0</v>
      </c>
      <c r="G8" s="16">
        <f t="shared" ref="G8:G13" si="0">SUM(D8:F8)</f>
        <v>137</v>
      </c>
      <c r="H8" s="147"/>
      <c r="I8" s="52">
        <f t="shared" ref="I8:I13" si="1">+G8*H8</f>
        <v>0</v>
      </c>
    </row>
    <row r="9" spans="1:9" x14ac:dyDescent="0.25">
      <c r="A9" s="15">
        <v>3</v>
      </c>
      <c r="B9" s="145" t="s">
        <v>72</v>
      </c>
      <c r="C9" s="17" t="s">
        <v>71</v>
      </c>
      <c r="D9" s="138">
        <v>52</v>
      </c>
      <c r="E9" s="138">
        <v>87</v>
      </c>
      <c r="F9" s="138">
        <v>50</v>
      </c>
      <c r="G9" s="16">
        <f t="shared" si="0"/>
        <v>189</v>
      </c>
      <c r="H9" s="147"/>
      <c r="I9" s="52">
        <f t="shared" si="1"/>
        <v>0</v>
      </c>
    </row>
    <row r="10" spans="1:9" x14ac:dyDescent="0.25">
      <c r="A10" s="15">
        <v>4</v>
      </c>
      <c r="B10" s="146" t="s">
        <v>73</v>
      </c>
      <c r="C10" s="17" t="s">
        <v>71</v>
      </c>
      <c r="D10" s="138">
        <v>0</v>
      </c>
      <c r="E10" s="138">
        <v>2</v>
      </c>
      <c r="F10" s="138">
        <v>20</v>
      </c>
      <c r="G10" s="16">
        <f t="shared" si="0"/>
        <v>22</v>
      </c>
      <c r="H10" s="147"/>
      <c r="I10" s="52">
        <f t="shared" si="1"/>
        <v>0</v>
      </c>
    </row>
    <row r="11" spans="1:9" x14ac:dyDescent="0.25">
      <c r="A11" s="15">
        <v>5</v>
      </c>
      <c r="B11" s="146" t="s">
        <v>74</v>
      </c>
      <c r="C11" s="17" t="s">
        <v>71</v>
      </c>
      <c r="D11" s="138">
        <v>0</v>
      </c>
      <c r="E11" s="138">
        <v>35</v>
      </c>
      <c r="F11" s="138">
        <v>0</v>
      </c>
      <c r="G11" s="16">
        <f t="shared" si="0"/>
        <v>35</v>
      </c>
      <c r="H11" s="147"/>
      <c r="I11" s="52">
        <f t="shared" si="1"/>
        <v>0</v>
      </c>
    </row>
    <row r="12" spans="1:9" x14ac:dyDescent="0.25">
      <c r="A12" s="15">
        <v>6</v>
      </c>
      <c r="B12" s="17" t="s">
        <v>75</v>
      </c>
      <c r="C12" s="15" t="s">
        <v>76</v>
      </c>
      <c r="D12" s="138">
        <v>0</v>
      </c>
      <c r="E12" s="138">
        <v>0</v>
      </c>
      <c r="F12" s="138">
        <v>0</v>
      </c>
      <c r="G12" s="16">
        <f t="shared" si="0"/>
        <v>0</v>
      </c>
      <c r="H12" s="147"/>
      <c r="I12" s="52">
        <f t="shared" si="1"/>
        <v>0</v>
      </c>
    </row>
    <row r="13" spans="1:9" x14ac:dyDescent="0.25">
      <c r="A13" s="15">
        <v>7</v>
      </c>
      <c r="B13" s="119" t="s">
        <v>77</v>
      </c>
      <c r="C13" s="120"/>
      <c r="D13" s="138">
        <v>0</v>
      </c>
      <c r="E13" s="138">
        <v>150</v>
      </c>
      <c r="F13" s="138">
        <v>0</v>
      </c>
      <c r="G13" s="16">
        <f t="shared" si="0"/>
        <v>150</v>
      </c>
      <c r="H13" s="147"/>
      <c r="I13" s="52">
        <f t="shared" si="1"/>
        <v>0</v>
      </c>
    </row>
    <row r="14" spans="1:9" ht="18.75" x14ac:dyDescent="0.3">
      <c r="A14" s="105"/>
      <c r="B14" s="167" t="s">
        <v>144</v>
      </c>
      <c r="C14" s="168"/>
      <c r="D14" s="168"/>
      <c r="E14" s="168"/>
      <c r="F14" s="168"/>
      <c r="G14" s="168"/>
      <c r="H14" s="169"/>
      <c r="I14" s="80">
        <f>SUM(I7:I13)</f>
        <v>0</v>
      </c>
    </row>
  </sheetData>
  <mergeCells count="2">
    <mergeCell ref="B14:H14"/>
    <mergeCell ref="A1:I2"/>
  </mergeCells>
  <pageMargins left="0.54" right="0.51" top="0.94488188976377963" bottom="0.74803149606299213" header="0.31496062992125984" footer="0.31496062992125984"/>
  <pageSetup paperSize="9" scale="80" orientation="landscape" r:id="rId1"/>
  <headerFoot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REKAPITULACIJA</vt:lpstr>
      <vt:lpstr>1. sklop Enota TETOL</vt:lpstr>
      <vt:lpstr>2. sklop Enota V62</vt:lpstr>
      <vt:lpstr>3. sklop MRP IN CNG</vt:lpstr>
      <vt:lpstr>REKAPITULACIJA!OLE_LINK5</vt:lpstr>
    </vt:vector>
  </TitlesOfParts>
  <Company>Snaga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Loti Windschnurer</cp:lastModifiedBy>
  <cp:lastPrinted>2025-05-26T10:59:39Z</cp:lastPrinted>
  <dcterms:created xsi:type="dcterms:W3CDTF">2019-02-21T08:59:19Z</dcterms:created>
  <dcterms:modified xsi:type="dcterms:W3CDTF">2025-06-17T11:42:58Z</dcterms:modified>
</cp:coreProperties>
</file>